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A-G\City of Winnipeg - Water &amp; Waste Department - 0012\10001203.00 - Ferry Road\Contract 6\Communications\RFP\Form B\"/>
    </mc:Choice>
  </mc:AlternateContent>
  <xr:revisionPtr revIDLastSave="0" documentId="13_ncr:1_{9F667540-CBF6-4080-BB35-BE6ED492DEBC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heet1" sheetId="7" state="hidden" r:id="rId1"/>
    <sheet name="286-2024B - Unit Prices" sheetId="16" r:id="rId2"/>
  </sheets>
  <externalReferences>
    <externalReference r:id="rId3"/>
    <externalReference r:id="rId4"/>
  </externalReferences>
  <definedNames>
    <definedName name="_11TENDER_SUBMISSI" localSheetId="1">'286-2024B - Unit Prices'!#REF!</definedName>
    <definedName name="_12TENDER_SUBMISSI" localSheetId="1">'[1]FORM B - PRICES'!#REF!</definedName>
    <definedName name="_12TENDER_SUBMISSI">'[2]FORM B; PRICES'!#REF!</definedName>
    <definedName name="_3PAGE_1_OF_13" localSheetId="1">'286-2024B - Unit Prices'!#REF!</definedName>
    <definedName name="_4PAGE_1_OF_13" localSheetId="1">'[1]FORM B - PRICES'!#REF!</definedName>
    <definedName name="_4PAGE_1_OF_13">'[2]FORM B; PRICES'!#REF!</definedName>
    <definedName name="_7TENDER_NO._181" localSheetId="1">'286-2024B - Unit Prices'!#REF!</definedName>
    <definedName name="_8TENDER_NO._181" localSheetId="1">'[1]FORM B - PRICES'!#REF!</definedName>
    <definedName name="_8TENDER_NO._181">'[2]FORM B; PRICES'!#REF!</definedName>
    <definedName name="_xlnm._FilterDatabase" localSheetId="1" hidden="1">'286-2024B - Unit Prices'!$B$4:$H$5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'286-2024B - Unit Prices'!#REF!</definedName>
    <definedName name="HEADER">'[2]FORM B; PRICES'!#REF!</definedName>
    <definedName name="_xlnm.Print_Area" localSheetId="1">'286-2024B - Unit Prices'!$A$1:$H$481</definedName>
    <definedName name="Print_Area_1">#REF!</definedName>
    <definedName name="Print_Area_2">#REF!</definedName>
    <definedName name="_xlnm.Print_Titles" localSheetId="1">'286-2024B - 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'286-2024B - Unit Prices'!#REF!</definedName>
    <definedName name="TEMP">'[2]FORM B; PRICES'!#REF!</definedName>
    <definedName name="TESTHEAD" localSheetId="1">'286-2024B - Unit Prices'!#REF!</definedName>
    <definedName name="TESTHEAD">'[2]FORM B; PRICES'!#REF!</definedName>
    <definedName name="XEVERYTHING" localSheetId="1">'286-2024B - Unit Prices'!$B$1:$HC$116</definedName>
    <definedName name="XEverything">#REF!</definedName>
    <definedName name="XITEMS" localSheetId="1">'286-2024B - Unit Prices'!$B$7:$HC$116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6" i="16" l="1"/>
  <c r="C229" i="16"/>
  <c r="B229" i="16"/>
  <c r="H465" i="16"/>
  <c r="H8" i="16" l="1"/>
  <c r="H383" i="16"/>
  <c r="H382" i="16"/>
  <c r="H380" i="16"/>
  <c r="H377" i="16"/>
  <c r="H375" i="16"/>
  <c r="H373" i="16"/>
  <c r="H370" i="16"/>
  <c r="H368" i="16"/>
  <c r="H366" i="16"/>
  <c r="H365" i="16"/>
  <c r="H363" i="16"/>
  <c r="H360" i="16"/>
  <c r="H358" i="16"/>
  <c r="H355" i="16"/>
  <c r="H353" i="16"/>
  <c r="H351" i="16"/>
  <c r="H350" i="16"/>
  <c r="H348" i="16"/>
  <c r="H343" i="16"/>
  <c r="H342" i="16"/>
  <c r="H341" i="16"/>
  <c r="H340" i="16"/>
  <c r="H338" i="16"/>
  <c r="H337" i="16"/>
  <c r="H336" i="16"/>
  <c r="H334" i="16"/>
  <c r="H333" i="16"/>
  <c r="H332" i="16"/>
  <c r="H331" i="16"/>
  <c r="H330" i="16"/>
  <c r="H328" i="16"/>
  <c r="H326" i="16"/>
  <c r="H324" i="16"/>
  <c r="H323" i="16"/>
  <c r="H321" i="16"/>
  <c r="H318" i="16"/>
  <c r="H317" i="16"/>
  <c r="H316" i="16"/>
  <c r="H315" i="16"/>
  <c r="H314" i="16"/>
  <c r="H311" i="16"/>
  <c r="H307" i="16"/>
  <c r="H308" i="16" s="1"/>
  <c r="H304" i="16"/>
  <c r="H301" i="16"/>
  <c r="H300" i="16"/>
  <c r="H299" i="16"/>
  <c r="H298" i="16"/>
  <c r="H297" i="16"/>
  <c r="H296" i="16"/>
  <c r="H295" i="16"/>
  <c r="H293" i="16"/>
  <c r="H292" i="16"/>
  <c r="H291" i="16"/>
  <c r="H290" i="16"/>
  <c r="H289" i="16"/>
  <c r="H286" i="16"/>
  <c r="H285" i="16"/>
  <c r="H280" i="16"/>
  <c r="H277" i="16"/>
  <c r="H274" i="16"/>
  <c r="H272" i="16"/>
  <c r="H271" i="16"/>
  <c r="H268" i="16"/>
  <c r="H267" i="16"/>
  <c r="H262" i="16"/>
  <c r="H260" i="16"/>
  <c r="H259" i="16"/>
  <c r="H256" i="16"/>
  <c r="H253" i="16"/>
  <c r="H251" i="16"/>
  <c r="H248" i="16"/>
  <c r="H247" i="16"/>
  <c r="H244" i="16"/>
  <c r="H243" i="16"/>
  <c r="H241" i="16"/>
  <c r="H240" i="16"/>
  <c r="H237" i="16"/>
  <c r="H236" i="16"/>
  <c r="H234" i="16"/>
  <c r="H233" i="16"/>
  <c r="H228" i="16"/>
  <c r="H226" i="16"/>
  <c r="H224" i="16"/>
  <c r="H222" i="16"/>
  <c r="H220" i="16"/>
  <c r="H217" i="16"/>
  <c r="H215" i="16"/>
  <c r="H212" i="16"/>
  <c r="H209" i="16"/>
  <c r="H208" i="16"/>
  <c r="H206" i="16"/>
  <c r="H203" i="16"/>
  <c r="H202" i="16"/>
  <c r="H199" i="16"/>
  <c r="H197" i="16"/>
  <c r="H194" i="16"/>
  <c r="H192" i="16"/>
  <c r="H189" i="16"/>
  <c r="H184" i="16"/>
  <c r="H183" i="16"/>
  <c r="H182" i="16"/>
  <c r="H181" i="16"/>
  <c r="H180" i="16"/>
  <c r="H178" i="16"/>
  <c r="H177" i="16"/>
  <c r="H176" i="16"/>
  <c r="H174" i="16"/>
  <c r="H173" i="16"/>
  <c r="H170" i="16"/>
  <c r="H168" i="16"/>
  <c r="H167" i="16"/>
  <c r="H164" i="16"/>
  <c r="H162" i="16"/>
  <c r="H161" i="16"/>
  <c r="H160" i="16"/>
  <c r="H158" i="16"/>
  <c r="H156" i="16"/>
  <c r="H155" i="16"/>
  <c r="H154" i="16"/>
  <c r="H152" i="16"/>
  <c r="H150" i="16"/>
  <c r="H147" i="16"/>
  <c r="H145" i="16"/>
  <c r="H144" i="16"/>
  <c r="H143" i="16"/>
  <c r="H142" i="16"/>
  <c r="H141" i="16"/>
  <c r="H139" i="16"/>
  <c r="H138" i="16"/>
  <c r="H137" i="16"/>
  <c r="H136" i="16"/>
  <c r="H135" i="16"/>
  <c r="H134" i="16"/>
  <c r="H133" i="16"/>
  <c r="H132" i="16"/>
  <c r="H129" i="16"/>
  <c r="H124" i="16"/>
  <c r="H123" i="16"/>
  <c r="H122" i="16"/>
  <c r="H120" i="16"/>
  <c r="H119" i="16"/>
  <c r="H118" i="16"/>
  <c r="H116" i="16"/>
  <c r="H115" i="16"/>
  <c r="H114" i="16"/>
  <c r="H111" i="16"/>
  <c r="H110" i="16"/>
  <c r="H109" i="16"/>
  <c r="H108" i="16"/>
  <c r="H106" i="16"/>
  <c r="H105" i="16"/>
  <c r="H104" i="16"/>
  <c r="H102" i="16"/>
  <c r="H101" i="16"/>
  <c r="H99" i="16"/>
  <c r="H97" i="16"/>
  <c r="H96" i="16"/>
  <c r="H94" i="16"/>
  <c r="H93" i="16"/>
  <c r="H91" i="16"/>
  <c r="H90" i="16"/>
  <c r="H88" i="16"/>
  <c r="H87" i="16"/>
  <c r="H84" i="16"/>
  <c r="H81" i="16"/>
  <c r="H80" i="16"/>
  <c r="H79" i="16"/>
  <c r="H78" i="16"/>
  <c r="H77" i="16"/>
  <c r="H76" i="16"/>
  <c r="H75" i="16"/>
  <c r="H74" i="16"/>
  <c r="H71" i="16"/>
  <c r="H69" i="16"/>
  <c r="H67" i="16"/>
  <c r="H65" i="16"/>
  <c r="H63" i="16"/>
  <c r="H58" i="16"/>
  <c r="H57" i="16"/>
  <c r="H56" i="16"/>
  <c r="H54" i="16"/>
  <c r="H52" i="16"/>
  <c r="H51" i="16"/>
  <c r="H50" i="16"/>
  <c r="H49" i="16"/>
  <c r="H47" i="16"/>
  <c r="H46" i="16"/>
  <c r="H44" i="16"/>
  <c r="H43" i="16"/>
  <c r="H42" i="16"/>
  <c r="H41" i="16"/>
  <c r="H40" i="16"/>
  <c r="H38" i="16"/>
  <c r="H37" i="16"/>
  <c r="H36" i="16"/>
  <c r="H35" i="16"/>
  <c r="H34" i="16"/>
  <c r="H32" i="16"/>
  <c r="H30" i="16"/>
  <c r="H27" i="16"/>
  <c r="H25" i="16"/>
  <c r="H24" i="16"/>
  <c r="H23" i="16"/>
  <c r="H22" i="16"/>
  <c r="H20" i="16"/>
  <c r="H17" i="16"/>
  <c r="H16" i="16"/>
  <c r="H14" i="16"/>
  <c r="H9" i="16"/>
  <c r="H7" i="16"/>
  <c r="H185" i="16" l="1"/>
  <c r="H281" i="16"/>
  <c r="H263" i="16"/>
  <c r="H305" i="16"/>
  <c r="H125" i="16"/>
  <c r="H384" i="16"/>
  <c r="H10" i="16"/>
  <c r="H59" i="16"/>
  <c r="H474" i="16"/>
  <c r="H473" i="16"/>
  <c r="H472" i="16"/>
  <c r="C475" i="16"/>
  <c r="B475" i="16"/>
  <c r="H387" i="16"/>
  <c r="H390" i="16"/>
  <c r="H391" i="16"/>
  <c r="H392" i="16"/>
  <c r="H394" i="16"/>
  <c r="H397" i="16"/>
  <c r="H399" i="16"/>
  <c r="H401" i="16"/>
  <c r="H402" i="16"/>
  <c r="H403" i="16"/>
  <c r="H405" i="16"/>
  <c r="H406" i="16"/>
  <c r="H407" i="16"/>
  <c r="H409" i="16"/>
  <c r="H410" i="16"/>
  <c r="H413" i="16"/>
  <c r="H414" i="16"/>
  <c r="H416" i="16"/>
  <c r="H417" i="16"/>
  <c r="H419" i="16"/>
  <c r="H420" i="16"/>
  <c r="H421" i="16"/>
  <c r="H422" i="16"/>
  <c r="H423" i="16"/>
  <c r="H425" i="16"/>
  <c r="H426" i="16"/>
  <c r="H428" i="16"/>
  <c r="H430" i="16"/>
  <c r="H432" i="16"/>
  <c r="H433" i="16"/>
  <c r="H434" i="16"/>
  <c r="H435" i="16"/>
  <c r="H437" i="16"/>
  <c r="H438" i="16"/>
  <c r="H441" i="16"/>
  <c r="H442" i="16"/>
  <c r="H443" i="16"/>
  <c r="H445" i="16"/>
  <c r="H446" i="16"/>
  <c r="H447" i="16"/>
  <c r="H448" i="16"/>
  <c r="H449" i="16"/>
  <c r="H450" i="16"/>
  <c r="H452" i="16"/>
  <c r="H453" i="16"/>
  <c r="H454" i="16"/>
  <c r="H455" i="16"/>
  <c r="H456" i="16"/>
  <c r="H458" i="16"/>
  <c r="H459" i="16"/>
  <c r="H460" i="16"/>
  <c r="H461" i="16"/>
  <c r="H462" i="16"/>
  <c r="H463" i="16"/>
  <c r="H464" i="16"/>
  <c r="H386" i="16"/>
  <c r="H475" i="16" l="1"/>
  <c r="H466" i="16"/>
  <c r="C466" i="16"/>
  <c r="B466" i="16"/>
  <c r="C384" i="16"/>
  <c r="B384" i="16"/>
  <c r="C308" i="16"/>
  <c r="B308" i="16"/>
  <c r="C305" i="16"/>
  <c r="B305" i="16"/>
  <c r="C281" i="16"/>
  <c r="B281" i="16"/>
  <c r="C263" i="16"/>
  <c r="B263" i="16"/>
  <c r="F214" i="16"/>
  <c r="C185" i="16"/>
  <c r="B185" i="16"/>
  <c r="C125" i="16"/>
  <c r="B125" i="16"/>
  <c r="H214" i="16" l="1"/>
  <c r="C59" i="16"/>
  <c r="B59" i="16"/>
  <c r="C10" i="16"/>
  <c r="B10" i="16"/>
  <c r="H468" i="16" l="1"/>
  <c r="H477" i="16" s="1"/>
  <c r="H229" i="16"/>
</calcChain>
</file>

<file path=xl/sharedStrings.xml><?xml version="1.0" encoding="utf-8"?>
<sst xmlns="http://schemas.openxmlformats.org/spreadsheetml/2006/main" count="1364" uniqueCount="510">
  <si>
    <t>each</t>
  </si>
  <si>
    <t>Name of Bidder</t>
  </si>
  <si>
    <t>UNIT PRICES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</si>
  <si>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</si>
  <si>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</si>
  <si>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</si>
  <si>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</si>
  <si>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</si>
  <si>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</si>
  <si>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</si>
  <si>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</si>
  <si>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</si>
  <si>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</si>
  <si>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E15</t>
  </si>
  <si>
    <t>m²</t>
  </si>
  <si>
    <t>m2</t>
  </si>
  <si>
    <t>A</t>
  </si>
  <si>
    <t>Site Development</t>
  </si>
  <si>
    <t>A.1</t>
  </si>
  <si>
    <t>Site Development, Mobilization, and Demobilization</t>
  </si>
  <si>
    <t>E4</t>
  </si>
  <si>
    <t>L.S.</t>
  </si>
  <si>
    <t>A.2</t>
  </si>
  <si>
    <t>Allowance for Material Sampling and Testing</t>
  </si>
  <si>
    <t>A.3</t>
  </si>
  <si>
    <t>Shafts</t>
  </si>
  <si>
    <t>B</t>
  </si>
  <si>
    <t>Bourkevale Park (Outfall to Sta 0+679)</t>
  </si>
  <si>
    <t>B.1</t>
  </si>
  <si>
    <t>Trunk Sewer</t>
  </si>
  <si>
    <t>a)</t>
  </si>
  <si>
    <t>Microtunneling</t>
  </si>
  <si>
    <t>i)</t>
  </si>
  <si>
    <t>2400mm RCMP</t>
  </si>
  <si>
    <r>
      <rPr>
        <sz val="10"/>
        <rFont val="Arial"/>
        <family val="2"/>
      </rPr>
      <t>m</t>
    </r>
  </si>
  <si>
    <t>b)</t>
  </si>
  <si>
    <t>Open Excavation Sewer Construction</t>
  </si>
  <si>
    <t>2400mm RCMP Class B sand bedding, Class 3 backfill</t>
  </si>
  <si>
    <t>m</t>
  </si>
  <si>
    <t>ii)</t>
  </si>
  <si>
    <t>2700mm SPCSP c/w step bevel end, granular bedding and underdrain, Class 4 backfill</t>
  </si>
  <si>
    <t>CW3610</t>
  </si>
  <si>
    <t>B.2</t>
  </si>
  <si>
    <t>Trunk Manholes</t>
  </si>
  <si>
    <t>Saddle Type</t>
  </si>
  <si>
    <t>CW2130</t>
  </si>
  <si>
    <t>1200mm Diameter Riser MH-S601</t>
  </si>
  <si>
    <t>B.3</t>
  </si>
  <si>
    <t>Fittings and Specials</t>
  </si>
  <si>
    <t>2700 mm Bar Screen</t>
  </si>
  <si>
    <t>2700 mm Slip Joint</t>
  </si>
  <si>
    <t>c)</t>
  </si>
  <si>
    <t>2700 SPCSP - 2400 RCMP Connection Collar</t>
  </si>
  <si>
    <t>d)</t>
  </si>
  <si>
    <t>Trench Dam Construction</t>
  </si>
  <si>
    <t>B.4</t>
  </si>
  <si>
    <t>Catch Basin</t>
  </si>
  <si>
    <t>900 Diam - 1800 deep CB c/w TF-101-9 Beehive Grate and 2.0x2.0 concrete pad</t>
  </si>
  <si>
    <t>B.5</t>
  </si>
  <si>
    <t>Catch Basin Lead</t>
  </si>
  <si>
    <t>250mm PVC SDR-35</t>
  </si>
  <si>
    <t>Trenchless installation, Class B sand bedding, Class 3 backfill</t>
  </si>
  <si>
    <t>300mm PVC SDR-35</t>
  </si>
  <si>
    <t>B.6</t>
  </si>
  <si>
    <t>Catch Basin Lead Connections</t>
  </si>
  <si>
    <t>To Existing Manhole</t>
  </si>
  <si>
    <t>B.7</t>
  </si>
  <si>
    <t>Construct Swale</t>
  </si>
  <si>
    <t>B.8</t>
  </si>
  <si>
    <t>Riverbank Excavation</t>
  </si>
  <si>
    <t>E55</t>
  </si>
  <si>
    <t>m3</t>
  </si>
  <si>
    <t>B.9</t>
  </si>
  <si>
    <t>Dike Reconstruction</t>
  </si>
  <si>
    <t>CW3170</t>
  </si>
  <si>
    <t>B.10</t>
  </si>
  <si>
    <t>Supply, Install and Maintain Silt Fence</t>
  </si>
  <si>
    <t>E56</t>
  </si>
  <si>
    <t>B.11</t>
  </si>
  <si>
    <t>Supply and Install Riprap</t>
  </si>
  <si>
    <t>E58</t>
  </si>
  <si>
    <t>Class 900 Crushed Limestone</t>
  </si>
  <si>
    <t>Class 450 Crushed Limestone</t>
  </si>
  <si>
    <t>B.12</t>
  </si>
  <si>
    <t>Install Large Diameter Boulders In Riprap (900mm)</t>
  </si>
  <si>
    <t>B.13</t>
  </si>
  <si>
    <t>CW3130</t>
  </si>
  <si>
    <t>B.14</t>
  </si>
  <si>
    <t>Supply, Install and Maintain Biodegradable Erosion Control Blanket</t>
  </si>
  <si>
    <t>B.15</t>
  </si>
  <si>
    <t>Chain Link Fence</t>
  </si>
  <si>
    <t>1.8 m High</t>
  </si>
  <si>
    <t>CW3550</t>
  </si>
  <si>
    <t>1.2 m High (on Outfall pipe)</t>
  </si>
  <si>
    <t>B.16</t>
  </si>
  <si>
    <t>Tree Removal</t>
  </si>
  <si>
    <t>E11</t>
  </si>
  <si>
    <t>50-200 cal</t>
  </si>
  <si>
    <t>200-500 cal</t>
  </si>
  <si>
    <t>iii)</t>
  </si>
  <si>
    <t>500-900 cal</t>
  </si>
  <si>
    <t>B.17</t>
  </si>
  <si>
    <t xml:space="preserve">Temporary 2.4 limestone path (SCF-646) </t>
  </si>
  <si>
    <t>CW3110</t>
  </si>
  <si>
    <t>B.18</t>
  </si>
  <si>
    <t>RCP Three Edge Bearing Test</t>
  </si>
  <si>
    <t>2400mm</t>
  </si>
  <si>
    <t>B.19</t>
  </si>
  <si>
    <t>Sewer Inspection</t>
  </si>
  <si>
    <t>CW2145</t>
  </si>
  <si>
    <t>2700mm SPCSP</t>
  </si>
  <si>
    <t>B.20</t>
  </si>
  <si>
    <t>E53</t>
  </si>
  <si>
    <t>C</t>
  </si>
  <si>
    <t>Rutland Street - Combined Sewer Relocation</t>
  </si>
  <si>
    <t>C.1</t>
  </si>
  <si>
    <t>Combined Sewer</t>
  </si>
  <si>
    <t>450mm PVC SDR-35</t>
  </si>
  <si>
    <t>375mm PVC SDR-35</t>
  </si>
  <si>
    <t>e)</t>
  </si>
  <si>
    <t>C.2</t>
  </si>
  <si>
    <t>Manholes</t>
  </si>
  <si>
    <t>SD-010</t>
  </si>
  <si>
    <t>1200mm Diameter Base CS601</t>
  </si>
  <si>
    <t>1200mm Diameter Base CS602</t>
  </si>
  <si>
    <t>1200mm Diameter Base CS603</t>
  </si>
  <si>
    <t>iv)</t>
  </si>
  <si>
    <t>1200mm Diameter Base CS604</t>
  </si>
  <si>
    <t>v)</t>
  </si>
  <si>
    <t>1200mm Diameter Base CS605</t>
  </si>
  <si>
    <t>vi)</t>
  </si>
  <si>
    <t>1200mm Diameter Base CS608</t>
  </si>
  <si>
    <t>vii)</t>
  </si>
  <si>
    <t>1200mm Diameter Base D601</t>
  </si>
  <si>
    <t>viii)</t>
  </si>
  <si>
    <t>1200mm Diameter Base D602</t>
  </si>
  <si>
    <t>C.3</t>
  </si>
  <si>
    <t>Fittings</t>
  </si>
  <si>
    <t>Bends</t>
  </si>
  <si>
    <t>375mm PVC SDR-35 - 22.5 Degree</t>
  </si>
  <si>
    <t>C.4</t>
  </si>
  <si>
    <t>150 mm PVC SDR-35 WWS Service Connections</t>
  </si>
  <si>
    <t>Portage Avenue to Bruce Avenue</t>
  </si>
  <si>
    <t>Long Connections (West)</t>
  </si>
  <si>
    <t>Short Connections (East)</t>
  </si>
  <si>
    <t>Bruce Avenue to Ness Avenue</t>
  </si>
  <si>
    <t>Ness Avenue to Sta 1+815</t>
  </si>
  <si>
    <t>C.5</t>
  </si>
  <si>
    <t>Connection to Existing Manhole</t>
  </si>
  <si>
    <t>375 PVC</t>
  </si>
  <si>
    <t>C.6</t>
  </si>
  <si>
    <t>Catch Basin or Catch Pit Cleaning For Inspection</t>
  </si>
  <si>
    <t>E41</t>
  </si>
  <si>
    <t>C.7</t>
  </si>
  <si>
    <t>Temporary Connection of Catch Basin to Relocated Combined Sewer</t>
  </si>
  <si>
    <t>300 mm Portage Avenue CB Lead</t>
  </si>
  <si>
    <t>Rutland Street Long Connections (West)</t>
  </si>
  <si>
    <t>250 mm</t>
  </si>
  <si>
    <t>300 mm</t>
  </si>
  <si>
    <t>Rutland Street Short Connections (East)</t>
  </si>
  <si>
    <t>250 mm Rods Football Club Parking Lot CB Lead</t>
  </si>
  <si>
    <t>C.8</t>
  </si>
  <si>
    <t>Abandoning Existing Sewers with Cement-Stabilized Flowable Fill</t>
  </si>
  <si>
    <t>300 CS</t>
  </si>
  <si>
    <t>375 CS</t>
  </si>
  <si>
    <t>450 CS</t>
  </si>
  <si>
    <t>C.9</t>
  </si>
  <si>
    <t>C.10</t>
  </si>
  <si>
    <t>Post Construction - After CS Relocation</t>
  </si>
  <si>
    <t>300 PVC</t>
  </si>
  <si>
    <t>450 PVC</t>
  </si>
  <si>
    <t>Post Construction - After Tunnel Install</t>
  </si>
  <si>
    <t>Post Construction - Warranty</t>
  </si>
  <si>
    <t>D</t>
  </si>
  <si>
    <t>Rutland Street - Land Drainage Tunnel (Sta 0+679 to 2+388)</t>
  </si>
  <si>
    <t>D.1</t>
  </si>
  <si>
    <t>D.2</t>
  </si>
  <si>
    <t>Saddle Type Manhole</t>
  </si>
  <si>
    <t>1200mm Diameter Riser MH-S602</t>
  </si>
  <si>
    <t>1200mm Diameter Riser MH-S603</t>
  </si>
  <si>
    <t>1200mm Diameter Riser MH-S604</t>
  </si>
  <si>
    <t>1200mm Diameter Riser MH-S605</t>
  </si>
  <si>
    <t>1200mm Diameter Riser MH-S606</t>
  </si>
  <si>
    <t>1200mm Diameter Riser MH-S607</t>
  </si>
  <si>
    <t>1200mm Diameter Riser MH-S608</t>
  </si>
  <si>
    <t>1200mm Diameter Riser MH-S609</t>
  </si>
  <si>
    <t>1200mm Diameter Base MH-S613 (215 Rutland)</t>
  </si>
  <si>
    <t>1200mm Diameter Base MH-S614 (222 Rutland)</t>
  </si>
  <si>
    <t>1200mm Diameter Base MH-S615 (233 Rutland)</t>
  </si>
  <si>
    <t>1200mm Diameter Base MH-S618 (321 Rutland)</t>
  </si>
  <si>
    <t>1200mm Diameter Base MH-S619 (370 Rutland)</t>
  </si>
  <si>
    <t>D.3</t>
  </si>
  <si>
    <t>Catch Basins</t>
  </si>
  <si>
    <t>1200 Diam - 1800 deep CBMH c/w TF-101-9 Beehive Grate and 2.0x2.0 concrete pad</t>
  </si>
  <si>
    <t>D.4</t>
  </si>
  <si>
    <t>trenchless installation, Class B sand bedding, Class 3 backfill</t>
  </si>
  <si>
    <t>D.5</t>
  </si>
  <si>
    <t>Connect to Existing Catch Basin</t>
  </si>
  <si>
    <t>Connect to Existing Lead</t>
  </si>
  <si>
    <t>Connection to 2400 Trunk with riser</t>
  </si>
  <si>
    <t>D.6</t>
  </si>
  <si>
    <t>Remove and Replace Existing Catch Basin</t>
  </si>
  <si>
    <t xml:space="preserve">SD-025 </t>
  </si>
  <si>
    <t>D.7</t>
  </si>
  <si>
    <t>Remove Existing Catch Pit and Replace with Catch Basin</t>
  </si>
  <si>
    <t>D.8</t>
  </si>
  <si>
    <t>D.9</t>
  </si>
  <si>
    <t>Temporary 2.4 limestone path (SCF-646)</t>
  </si>
  <si>
    <t>D.10</t>
  </si>
  <si>
    <t>D.11</t>
  </si>
  <si>
    <t>Abandoning Existing Catch Basin Lead and/or Sewers Under Pavement</t>
  </si>
  <si>
    <t>Length less than 15.0 m</t>
  </si>
  <si>
    <t>250 CB lead</t>
  </si>
  <si>
    <t>300 CB Lead</t>
  </si>
  <si>
    <t>Length Greater than 15.0 m</t>
  </si>
  <si>
    <t>SD-025</t>
  </si>
  <si>
    <t>D.12</t>
  </si>
  <si>
    <t>Pre-Construction Sewer Inspection</t>
  </si>
  <si>
    <t>300 CS (STA 1+805 to 2+058)</t>
  </si>
  <si>
    <t>Ness CS (Amherst St. to Inglewood St.)</t>
  </si>
  <si>
    <t>Post-Construction</t>
  </si>
  <si>
    <t>300 CS (STA 1+806 to 2+058)</t>
  </si>
  <si>
    <t>2400 Trunk</t>
  </si>
  <si>
    <t>D.13</t>
  </si>
  <si>
    <t>Tunnel Monitoring Points</t>
  </si>
  <si>
    <t>Inclinometer (INC)</t>
  </si>
  <si>
    <t>Vibrating Wire Piezometer (VWP)</t>
  </si>
  <si>
    <t>Utility Monitoring Point (UMP)</t>
  </si>
  <si>
    <t>Building Movement Monitoring Point (BMP)</t>
  </si>
  <si>
    <t>Surface Monitoring Point (SMP)</t>
  </si>
  <si>
    <t>f)</t>
  </si>
  <si>
    <t>g)</t>
  </si>
  <si>
    <t>E</t>
  </si>
  <si>
    <t>Assiniboine Pathway Crossing</t>
  </si>
  <si>
    <t>E.1</t>
  </si>
  <si>
    <t>Land Drainage Sewers</t>
  </si>
  <si>
    <t>600mm RCP C-76 CL V</t>
  </si>
  <si>
    <t>In a trench, Class B Sand bedding, Class 2 backfill</t>
  </si>
  <si>
    <t>E.2</t>
  </si>
  <si>
    <t>Land Drainage Manholes</t>
  </si>
  <si>
    <t>1200mm Diam S620</t>
  </si>
  <si>
    <t>E.3</t>
  </si>
  <si>
    <t>Connection to 2400 trunk</t>
  </si>
  <si>
    <t>600mm RCP</t>
  </si>
  <si>
    <t>E.4</t>
  </si>
  <si>
    <t>Land Drainage Fittings</t>
  </si>
  <si>
    <t>Plugs</t>
  </si>
  <si>
    <t>E.5</t>
  </si>
  <si>
    <t>900 Dia - 1800 deep CB c/w TF-101-9 Beehive Grate and 2.0x2.0 concrete pad</t>
  </si>
  <si>
    <t>E.6</t>
  </si>
  <si>
    <t>E.7</t>
  </si>
  <si>
    <t>E.8</t>
  </si>
  <si>
    <t>Wastewater Sewers</t>
  </si>
  <si>
    <t>375 PVC SDR-35</t>
  </si>
  <si>
    <t>Trenchless installation, Class B Type 3 bedding, Class 3 backfill</t>
  </si>
  <si>
    <t>E.9</t>
  </si>
  <si>
    <t>Connection to Existing Wastewater Sewers</t>
  </si>
  <si>
    <t>375 CS (PVC)</t>
  </si>
  <si>
    <t>E.10</t>
  </si>
  <si>
    <t>Bypass Pumping</t>
  </si>
  <si>
    <t>Monthly</t>
  </si>
  <si>
    <t>E.11</t>
  </si>
  <si>
    <t>Pre-Construction Inspection</t>
  </si>
  <si>
    <t>375 PVC WWS</t>
  </si>
  <si>
    <t>Post Construction</t>
  </si>
  <si>
    <t>600mm RCP LDS</t>
  </si>
  <si>
    <t>E.12</t>
  </si>
  <si>
    <t>Watermain Replacement</t>
  </si>
  <si>
    <t>CW2110</t>
  </si>
  <si>
    <t>150 WM PVC DR18</t>
  </si>
  <si>
    <t>E.13</t>
  </si>
  <si>
    <t>Watermain Valves</t>
  </si>
  <si>
    <t>150 mm</t>
  </si>
  <si>
    <t>E.14</t>
  </si>
  <si>
    <t>Hydrant Assembly</t>
  </si>
  <si>
    <t>SD-006</t>
  </si>
  <si>
    <t>E.15</t>
  </si>
  <si>
    <t>Board Insulation</t>
  </si>
  <si>
    <t>100mm thick - Below Watermain</t>
  </si>
  <si>
    <t>E.16</t>
  </si>
  <si>
    <t>150 Inline connection – no plug existing</t>
  </si>
  <si>
    <t>F</t>
  </si>
  <si>
    <t>Public Lane North of Portage</t>
  </si>
  <si>
    <t>F.1</t>
  </si>
  <si>
    <t>Sewers</t>
  </si>
  <si>
    <t>1200mm RCP C-76 CL IV</t>
  </si>
  <si>
    <t>F.2</t>
  </si>
  <si>
    <t>1200mm Diameter Base S611</t>
  </si>
  <si>
    <t>2100mm Diameter Base S612</t>
  </si>
  <si>
    <t>F.3</t>
  </si>
  <si>
    <t>1200 RCP</t>
  </si>
  <si>
    <t>F.4</t>
  </si>
  <si>
    <t>Fitting</t>
  </si>
  <si>
    <t>F.5</t>
  </si>
  <si>
    <t>F.6</t>
  </si>
  <si>
    <t>F.7</t>
  </si>
  <si>
    <t>length less than 15.0 m</t>
  </si>
  <si>
    <t>G</t>
  </si>
  <si>
    <t>Bruce Avenue</t>
  </si>
  <si>
    <t>G.1</t>
  </si>
  <si>
    <t>G.2</t>
  </si>
  <si>
    <t>1200mm Diam S616</t>
  </si>
  <si>
    <t>1200mm Diam S617</t>
  </si>
  <si>
    <t>G.3</t>
  </si>
  <si>
    <t>600 RCP</t>
  </si>
  <si>
    <t>G.4</t>
  </si>
  <si>
    <t>G.5</t>
  </si>
  <si>
    <t>H</t>
  </si>
  <si>
    <t>Ness Avenue</t>
  </si>
  <si>
    <t>H.1</t>
  </si>
  <si>
    <t>1050mm RCP C-76 CL IV (Ness)</t>
  </si>
  <si>
    <t>Temporary Overflow In a trench, Class B Sand bedding, Class 2 backfill</t>
  </si>
  <si>
    <t xml:space="preserve">Interference Crossing In a trench, Class B Sand bedding, Class 2 backfill </t>
  </si>
  <si>
    <t>H.2</t>
  </si>
  <si>
    <t>SD-010 - Manhole on Ex Brick CS</t>
  </si>
  <si>
    <t>2400mm Diameter Base CS606</t>
  </si>
  <si>
    <t>2100mm Diameter Base CS607</t>
  </si>
  <si>
    <t>H.3</t>
  </si>
  <si>
    <t>Abandon Existing Large Diameter Manhole</t>
  </si>
  <si>
    <t>H.4</t>
  </si>
  <si>
    <t>Ness Avenue Air Vent</t>
  </si>
  <si>
    <t>H.5</t>
  </si>
  <si>
    <t>Bypass Pumping and monitoring</t>
  </si>
  <si>
    <t>month</t>
  </si>
  <si>
    <t>H.6</t>
  </si>
  <si>
    <t>Sewer Cleaning and Inspection of Existing Combined Sewer - Post Bypass Pumping</t>
  </si>
  <si>
    <t>CW2140, CW2145</t>
  </si>
  <si>
    <t>375 mm</t>
  </si>
  <si>
    <t>450 mm</t>
  </si>
  <si>
    <t>600 mm</t>
  </si>
  <si>
    <t>750 mm</t>
  </si>
  <si>
    <t>900 mm</t>
  </si>
  <si>
    <t>1200x800 mm</t>
  </si>
  <si>
    <t>H.7</t>
  </si>
  <si>
    <t>1050mm RCP</t>
  </si>
  <si>
    <t>J</t>
  </si>
  <si>
    <t>Silver Avenue</t>
  </si>
  <si>
    <t>J.1</t>
  </si>
  <si>
    <t>900 PCCP Feeder Main Stabilization</t>
  </si>
  <si>
    <t>E29</t>
  </si>
  <si>
    <t>K</t>
  </si>
  <si>
    <t>Restorations</t>
  </si>
  <si>
    <t>K.1</t>
  </si>
  <si>
    <t>Restoration of Bourkevale Park Work Areas</t>
  </si>
  <si>
    <t>Site Cleanup</t>
  </si>
  <si>
    <t>Topsoil and Grass Seeding</t>
  </si>
  <si>
    <t>CW3520</t>
  </si>
  <si>
    <t>Athletic Mix</t>
  </si>
  <si>
    <t>Park Mix</t>
  </si>
  <si>
    <t>Native Grass Mix</t>
  </si>
  <si>
    <t>Removal of Temporary Access</t>
  </si>
  <si>
    <t>Removal of Temporary limestone path</t>
  </si>
  <si>
    <t>K.2</t>
  </si>
  <si>
    <t>Rutland Street Combined Sewer Restorations</t>
  </si>
  <si>
    <t>Partial Slab Patches</t>
  </si>
  <si>
    <t>150mm reinforced concrete pavement</t>
  </si>
  <si>
    <t>CW3240</t>
  </si>
  <si>
    <t>Construction of Asphaltic Concrete Overlay</t>
  </si>
  <si>
    <t>CW3410</t>
  </si>
  <si>
    <t>Planing Existing Overlay (0-50 mm)</t>
  </si>
  <si>
    <t>Main Line Paving (Type 1A)</t>
  </si>
  <si>
    <t>tonne</t>
  </si>
  <si>
    <t>Concrete Curb Renewal</t>
  </si>
  <si>
    <t>Barrier Curb (SD-205)</t>
  </si>
  <si>
    <t>K.3</t>
  </si>
  <si>
    <t>Restoration of St. James Football Clubs Work Area</t>
  </si>
  <si>
    <t>CW3450</t>
  </si>
  <si>
    <t>Asphalt Paving (Parking Lot)</t>
  </si>
  <si>
    <t>Asphalt Paving (Path)</t>
  </si>
  <si>
    <t>Removal and Restoration of Temporary Access</t>
  </si>
  <si>
    <t xml:space="preserve">Barrier Curb (SD-205) </t>
  </si>
  <si>
    <t>Topsoil and Sodding</t>
  </si>
  <si>
    <t>CW3510</t>
  </si>
  <si>
    <t>Removal and Reinstall Wooden Bollards</t>
  </si>
  <si>
    <t>E51</t>
  </si>
  <si>
    <t>K.4</t>
  </si>
  <si>
    <t>Restoration of St. Matthews Work Area</t>
  </si>
  <si>
    <t>Removal and Restoration of Temp Access</t>
  </si>
  <si>
    <t>Topsoil and Grass Seeding - Park Mix</t>
  </si>
  <si>
    <t>Remove and Reinstall Wooden Bollards</t>
  </si>
  <si>
    <t>K.5</t>
  </si>
  <si>
    <t>Rutland Street Restoration</t>
  </si>
  <si>
    <t>Miscellaneous Concrete Slab Renewal</t>
  </si>
  <si>
    <t>CW3235</t>
  </si>
  <si>
    <t>Sidewalk (SD-228A)</t>
  </si>
  <si>
    <t>K.6</t>
  </si>
  <si>
    <t>Public Lane North of Portage Restoration</t>
  </si>
  <si>
    <t>K.7</t>
  </si>
  <si>
    <t>Bruce Avenue Restoration</t>
  </si>
  <si>
    <t>Full Slab Patches</t>
  </si>
  <si>
    <t>K.8</t>
  </si>
  <si>
    <t>Ness Avenue Restoration</t>
  </si>
  <si>
    <t>K.9</t>
  </si>
  <si>
    <t>Silver Avenue Restoration</t>
  </si>
  <si>
    <t>Tie-ins and Approaches (Type 1A)</t>
  </si>
  <si>
    <t>Asphalt Pathway Renewal</t>
  </si>
  <si>
    <t>L</t>
  </si>
  <si>
    <t>L.1</t>
  </si>
  <si>
    <t>Change in Contract Conditions</t>
  </si>
  <si>
    <t>E16</t>
  </si>
  <si>
    <t>Allow.</t>
  </si>
  <si>
    <t>L.2</t>
  </si>
  <si>
    <t>Additional Work Allowance</t>
  </si>
  <si>
    <t>E17</t>
  </si>
  <si>
    <t>L.3</t>
  </si>
  <si>
    <t>Bourkevale Park Open Trench Alternative</t>
  </si>
  <si>
    <t>2400mm CL-IV RCP/RCMP  Class B Sand bedding, Class 3 backfill</t>
  </si>
  <si>
    <t>2400 mm RCP - 60 Degree Bend</t>
  </si>
  <si>
    <t>2400 mm RCP - 42 Degree Bend</t>
  </si>
  <si>
    <t>L.4</t>
  </si>
  <si>
    <t>900 Diam - 1800 deep CBMH c/w TF-101-9 Beehive Grate and 2.0x2.0 concrete pad</t>
  </si>
  <si>
    <t>L.5</t>
  </si>
  <si>
    <t>L.6</t>
  </si>
  <si>
    <t>Landscaping Works</t>
  </si>
  <si>
    <t>Replace Wooden Bollards</t>
  </si>
  <si>
    <t>E60</t>
  </si>
  <si>
    <t>Tree Planting</t>
  </si>
  <si>
    <t>E62</t>
  </si>
  <si>
    <t>American Elm "Prairie Expedition", 60-70mm cal</t>
  </si>
  <si>
    <t>Littleleaf Linden "Green Spire", 60-70mm cal</t>
  </si>
  <si>
    <t>L.7</t>
  </si>
  <si>
    <t>Paving Works</t>
  </si>
  <si>
    <t xml:space="preserve">Full Slab Replacement </t>
  </si>
  <si>
    <t>150mm Reinforced Concrete Pavement</t>
  </si>
  <si>
    <t>CW3230</t>
  </si>
  <si>
    <t>150mm Sacrificial Concrete Pavement</t>
  </si>
  <si>
    <t xml:space="preserve">Partial Slab Replacement </t>
  </si>
  <si>
    <t>Concrete Curb</t>
  </si>
  <si>
    <t>Curb and Gutter (SD-200)</t>
  </si>
  <si>
    <t>Modified Barrier Curb (SD-203B)</t>
  </si>
  <si>
    <t>Barrier Curb - Integral (SD-204)</t>
  </si>
  <si>
    <t xml:space="preserve">Barrier Curb - Dowelled (SD-205) </t>
  </si>
  <si>
    <t>Curb Ramp  (SD-229A)</t>
  </si>
  <si>
    <t>Miscellaneous Concrete Slab Renewals</t>
  </si>
  <si>
    <t>Sidewalk (SD-228B)</t>
  </si>
  <si>
    <t>Detectable Warning Surface Tiles</t>
  </si>
  <si>
    <t>CW3326</t>
  </si>
  <si>
    <t>610mm x 1210mm tile</t>
  </si>
  <si>
    <t>Planing Existing Asphalt Concrete Overlay</t>
  </si>
  <si>
    <t>0- 50 mm depth</t>
  </si>
  <si>
    <t>Asphalt Patch</t>
  </si>
  <si>
    <t>h)</t>
  </si>
  <si>
    <t>Replacement of Existing Private Sidewalk</t>
  </si>
  <si>
    <t>Interlocking Paving Stone</t>
  </si>
  <si>
    <t>Sidewalk Blocks</t>
  </si>
  <si>
    <t>L.8</t>
  </si>
  <si>
    <t>Underground Works</t>
  </si>
  <si>
    <t>Sewer Services</t>
  </si>
  <si>
    <t>150 PVC SDR-35</t>
  </si>
  <si>
    <t>Sewer Service Riser</t>
  </si>
  <si>
    <t>Connection to Existing Service</t>
  </si>
  <si>
    <t>Water Services</t>
  </si>
  <si>
    <t>19 mm Water Service</t>
  </si>
  <si>
    <t xml:space="preserve">50 mm Water Service </t>
  </si>
  <si>
    <t>19 mm Corporation Stop</t>
  </si>
  <si>
    <t>50 mm Corporation Stop</t>
  </si>
  <si>
    <t>19 mm Cub Stop and Box</t>
  </si>
  <si>
    <t>50 mm Cub Stop and Box</t>
  </si>
  <si>
    <t>Remove and Replace Existing Catch Basin (SD-025)</t>
  </si>
  <si>
    <t>Remove Existing Catch Pit and Replace with Catch Basin (SD-025)</t>
  </si>
  <si>
    <t>Catch Basin Lead Connections - Connect to Existing Catch Basin</t>
  </si>
  <si>
    <t>L.9</t>
  </si>
  <si>
    <t>Additional Tunnel Shaft - Rutland Street</t>
  </si>
  <si>
    <t>L.10</t>
  </si>
  <si>
    <t>Cement Stabilized Fill</t>
  </si>
  <si>
    <t>CW2160</t>
  </si>
  <si>
    <t>L.11</t>
  </si>
  <si>
    <t>Surface Monitoring Marker (SMM)</t>
  </si>
  <si>
    <t>L.12</t>
  </si>
  <si>
    <t>M</t>
  </si>
  <si>
    <t>Equipment Costs</t>
  </si>
  <si>
    <t>M.1</t>
  </si>
  <si>
    <t>Daily Equitment Rates - Microtunneling</t>
  </si>
  <si>
    <t>day</t>
  </si>
  <si>
    <t>Daily Equitment Rates - Shaft Construction</t>
  </si>
  <si>
    <t>(SEE B10)</t>
  </si>
  <si>
    <t>Subtotal:</t>
  </si>
  <si>
    <t>F.8</t>
  </si>
  <si>
    <t>150mm PVC SDR-35 (St. James Rods Building Service)</t>
  </si>
  <si>
    <t>Allow</t>
  </si>
  <si>
    <t>Abandon Existing 1200 Diameter Manholes</t>
  </si>
  <si>
    <t>E18</t>
  </si>
  <si>
    <t>E19</t>
  </si>
  <si>
    <t>L.13</t>
  </si>
  <si>
    <t>E32-E35</t>
  </si>
  <si>
    <t>E37-E39</t>
  </si>
  <si>
    <t>CW3170, E62</t>
  </si>
  <si>
    <t>E57</t>
  </si>
  <si>
    <t>E65</t>
  </si>
  <si>
    <t>E43</t>
  </si>
  <si>
    <t>E44</t>
  </si>
  <si>
    <t>E31</t>
  </si>
  <si>
    <t>E64</t>
  </si>
  <si>
    <t>CW3325</t>
  </si>
  <si>
    <t>CW3330</t>
  </si>
  <si>
    <t>Building Inspections</t>
  </si>
  <si>
    <t>Vibration Monitoring</t>
  </si>
  <si>
    <t xml:space="preserve">TOTAL BID PRICE (Items A + B + C + D + E + F + G + H + J + K + L )(GST extra)(in numbers)                                          </t>
  </si>
  <si>
    <t>N</t>
  </si>
  <si>
    <t>UNIT PRICES FOR EVALUATION OF BIDS (Refer to B18)
The following pricing froms part of the Total Evaluate Bid Price, but not the TOTAL BID PRICE</t>
  </si>
  <si>
    <t xml:space="preserve">TOTAL EVALUATED BID PRICE (Items M + N )(GST extra)(in numbers)                                          </t>
  </si>
  <si>
    <t>Soil Fill (shallow cover tunnel area)</t>
  </si>
  <si>
    <t>Riprap Geotextile Underlay</t>
  </si>
  <si>
    <t>Reconfiguration and Restoration of Bourkevale Dog Park Fencing</t>
  </si>
  <si>
    <t>Tunnel Monitoring</t>
  </si>
  <si>
    <t>Connection to Existing Watermain</t>
  </si>
  <si>
    <t>Trenchless installation, Class A bedding, Class 3 backfill</t>
  </si>
  <si>
    <t>j)</t>
  </si>
  <si>
    <t>Provisional Items</t>
  </si>
  <si>
    <t>200mm reinforced concrete pavement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</si>
</sst>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$&quot;* #,##0.00_-;\-&quot;$&quot;* #,##0.00_-;_-&quot;$&quot;* &quot;-&quot;??_-;_-@_-"/>
    <numFmt numFmtId="164" formatCode="&quot;$&quot;#,##0.00_);\(&quot;$&quot;#,##0.00\)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&quot;Subtotal: &quot;#\ ###\ ##0.00;;&quot;Subtotal: Nil&quot;;@"/>
    <numFmt numFmtId="177" formatCode="#,##0.0"/>
    <numFmt numFmtId="178" formatCode="_(&quot;$&quot;* #,##0.00_);_(&quot;$&quot;* \(#,##0.00\);_(&quot;$&quot;* &quot;-&quot;??_);_(@_)"/>
  </numFmts>
  <fonts count="4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0"/>
      <color indexed="8"/>
      <name val="Arial"/>
      <family val="2"/>
    </font>
    <font>
      <b/>
      <i/>
      <u/>
      <sz val="12"/>
      <color theme="1"/>
      <name val="Arial"/>
      <family val="2"/>
    </font>
    <font>
      <b/>
      <sz val="12"/>
      <color indexed="8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19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7" fontId="24" fillId="0" borderId="11" applyFill="0">
      <alignment horizontal="right" vertical="top"/>
    </xf>
    <xf numFmtId="167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5" fontId="27" fillId="0" borderId="13" applyFill="0">
      <alignment horizontal="centerContinuous" wrapText="1"/>
    </xf>
    <xf numFmtId="165" fontId="27" fillId="0" borderId="13" applyFill="0">
      <alignment horizontal="centerContinuous" wrapText="1"/>
    </xf>
    <xf numFmtId="165" fontId="24" fillId="0" borderId="10" applyFill="0">
      <alignment horizontal="center" vertical="top" wrapText="1"/>
    </xf>
    <xf numFmtId="165" fontId="24" fillId="0" borderId="10" applyFill="0">
      <alignment horizontal="center" vertical="top" wrapText="1"/>
    </xf>
    <xf numFmtId="165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2" fontId="24" fillId="0" borderId="10" applyFill="0"/>
    <xf numFmtId="172" fontId="24" fillId="0" borderId="10" applyFill="0"/>
    <xf numFmtId="172" fontId="24" fillId="0" borderId="10" applyFill="0"/>
    <xf numFmtId="168" fontId="24" fillId="0" borderId="10" applyFill="0">
      <alignment horizontal="right"/>
      <protection locked="0"/>
    </xf>
    <xf numFmtId="168" fontId="24" fillId="0" borderId="10" applyFill="0">
      <alignment horizontal="right"/>
      <protection locked="0"/>
    </xf>
    <xf numFmtId="168" fontId="24" fillId="0" borderId="10" applyFill="0">
      <alignment horizontal="right"/>
      <protection locked="0"/>
    </xf>
    <xf numFmtId="166" fontId="24" fillId="0" borderId="10" applyFill="0">
      <alignment horizontal="right"/>
      <protection locked="0"/>
    </xf>
    <xf numFmtId="166" fontId="24" fillId="0" borderId="10" applyFill="0">
      <alignment horizontal="right"/>
      <protection locked="0"/>
    </xf>
    <xf numFmtId="166" fontId="24" fillId="0" borderId="10" applyFill="0">
      <alignment horizontal="right"/>
      <protection locked="0"/>
    </xf>
    <xf numFmtId="166" fontId="24" fillId="0" borderId="10" applyFill="0"/>
    <xf numFmtId="166" fontId="24" fillId="0" borderId="10" applyFill="0"/>
    <xf numFmtId="166" fontId="24" fillId="0" borderId="10" applyFill="0"/>
    <xf numFmtId="166" fontId="24" fillId="0" borderId="12" applyFill="0">
      <alignment horizontal="right"/>
    </xf>
    <xf numFmtId="166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4" fontId="25" fillId="0" borderId="12" applyNumberFormat="0" applyFont="0" applyFill="0" applyBorder="0" applyAlignment="0" applyProtection="0">
      <alignment horizontal="center" vertical="top" wrapText="1"/>
    </xf>
    <xf numFmtId="174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1" fontId="31" fillId="0" borderId="0" applyFill="0">
      <alignment horizontal="centerContinuous" vertical="center"/>
    </xf>
    <xf numFmtId="171" fontId="31" fillId="0" borderId="0" applyFill="0">
      <alignment horizontal="centerContinuous" vertical="center"/>
    </xf>
    <xf numFmtId="173" fontId="31" fillId="0" borderId="0" applyFill="0">
      <alignment horizontal="centerContinuous" vertical="center"/>
    </xf>
    <xf numFmtId="173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9" fontId="32" fillId="0" borderId="0" applyFill="0">
      <alignment horizontal="left"/>
    </xf>
    <xf numFmtId="169" fontId="32" fillId="0" borderId="0" applyFill="0">
      <alignment horizontal="left"/>
    </xf>
    <xf numFmtId="170" fontId="33" fillId="0" borderId="0" applyFill="0">
      <alignment horizontal="right"/>
    </xf>
    <xf numFmtId="170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6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1" fillId="26" borderId="0"/>
    <xf numFmtId="178" fontId="1" fillId="0" borderId="0" applyFont="0" applyFill="0" applyBorder="0" applyAlignment="0" applyProtection="0"/>
    <xf numFmtId="0" fontId="20" fillId="24" borderId="0"/>
    <xf numFmtId="17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44" fontId="40" fillId="0" borderId="10" xfId="110" applyNumberFormat="1" applyFont="1" applyFill="1" applyBorder="1" applyAlignment="1" applyProtection="1">
      <alignment vertical="center"/>
      <protection locked="0"/>
    </xf>
    <xf numFmtId="164" fontId="37" fillId="0" borderId="0" xfId="110" applyNumberFormat="1" applyFont="1" applyFill="1" applyAlignment="1">
      <alignment horizontal="centerContinuous" vertical="center"/>
    </xf>
    <xf numFmtId="1" fontId="35" fillId="0" borderId="0" xfId="110" applyNumberFormat="1" applyFont="1" applyFill="1" applyAlignment="1">
      <alignment horizontal="centerContinuous" vertical="top"/>
    </xf>
    <xf numFmtId="0" fontId="35" fillId="0" borderId="0" xfId="110" applyFont="1" applyFill="1" applyAlignment="1">
      <alignment horizontal="centerContinuous" vertical="center"/>
    </xf>
    <xf numFmtId="3" fontId="35" fillId="0" borderId="0" xfId="110" applyNumberFormat="1" applyFont="1" applyFill="1" applyAlignment="1">
      <alignment horizontal="centerContinuous" vertical="center"/>
    </xf>
    <xf numFmtId="0" fontId="36" fillId="0" borderId="0" xfId="110" applyFill="1"/>
    <xf numFmtId="164" fontId="38" fillId="0" borderId="0" xfId="110" applyNumberFormat="1" applyFont="1" applyFill="1" applyAlignment="1">
      <alignment horizontal="centerContinuous" vertical="center"/>
    </xf>
    <xf numFmtId="1" fontId="20" fillId="0" borderId="0" xfId="110" applyNumberFormat="1" applyFont="1" applyFill="1" applyAlignment="1">
      <alignment horizontal="centerContinuous" vertical="top"/>
    </xf>
    <xf numFmtId="0" fontId="36" fillId="0" borderId="0" xfId="110" applyFill="1" applyAlignment="1">
      <alignment horizontal="centerContinuous" vertical="center"/>
    </xf>
    <xf numFmtId="3" fontId="36" fillId="0" borderId="0" xfId="110" applyNumberFormat="1" applyFill="1" applyAlignment="1">
      <alignment horizontal="centerContinuous" vertical="center"/>
    </xf>
    <xf numFmtId="0" fontId="36" fillId="0" borderId="0" xfId="110" applyFill="1" applyAlignment="1">
      <alignment vertical="top"/>
    </xf>
    <xf numFmtId="3" fontId="36" fillId="0" borderId="0" xfId="110" applyNumberFormat="1" applyFill="1"/>
    <xf numFmtId="164" fontId="36" fillId="0" borderId="0" xfId="110" applyNumberFormat="1" applyFill="1" applyAlignment="1">
      <alignment horizontal="centerContinuous" vertical="center"/>
    </xf>
    <xf numFmtId="2" fontId="36" fillId="0" borderId="0" xfId="110" applyNumberFormat="1" applyFill="1" applyAlignment="1">
      <alignment horizontal="centerContinuous"/>
    </xf>
    <xf numFmtId="0" fontId="36" fillId="0" borderId="36" xfId="110" applyFill="1" applyBorder="1" applyAlignment="1">
      <alignment horizontal="center" vertical="top"/>
    </xf>
    <xf numFmtId="0" fontId="36" fillId="0" borderId="17" xfId="110" applyFill="1" applyBorder="1" applyAlignment="1">
      <alignment horizontal="center"/>
    </xf>
    <xf numFmtId="0" fontId="36" fillId="0" borderId="37" xfId="110" applyFill="1" applyBorder="1" applyAlignment="1">
      <alignment horizontal="center"/>
    </xf>
    <xf numFmtId="0" fontId="36" fillId="0" borderId="38" xfId="110" applyFill="1" applyBorder="1" applyAlignment="1">
      <alignment horizontal="center"/>
    </xf>
    <xf numFmtId="3" fontId="36" fillId="0" borderId="38" xfId="110" applyNumberFormat="1" applyFill="1" applyBorder="1" applyAlignment="1">
      <alignment horizontal="center"/>
    </xf>
    <xf numFmtId="164" fontId="36" fillId="0" borderId="38" xfId="110" applyNumberFormat="1" applyFill="1" applyBorder="1" applyAlignment="1">
      <alignment horizontal="center"/>
    </xf>
    <xf numFmtId="0" fontId="36" fillId="0" borderId="19" xfId="110" applyFill="1" applyBorder="1" applyAlignment="1">
      <alignment horizontal="center"/>
    </xf>
    <xf numFmtId="0" fontId="36" fillId="0" borderId="39" xfId="110" applyFill="1" applyBorder="1" applyAlignment="1">
      <alignment vertical="top"/>
    </xf>
    <xf numFmtId="0" fontId="36" fillId="0" borderId="23" xfId="110" applyFill="1" applyBorder="1"/>
    <xf numFmtId="0" fontId="36" fillId="0" borderId="22" xfId="110" applyFill="1" applyBorder="1" applyAlignment="1">
      <alignment horizontal="center"/>
    </xf>
    <xf numFmtId="0" fontId="36" fillId="0" borderId="24" xfId="110" applyFill="1" applyBorder="1"/>
    <xf numFmtId="3" fontId="36" fillId="0" borderId="24" xfId="110" applyNumberFormat="1" applyFill="1" applyBorder="1" applyAlignment="1">
      <alignment horizontal="center"/>
    </xf>
    <xf numFmtId="164" fontId="36" fillId="0" borderId="24" xfId="110" applyNumberFormat="1" applyFill="1" applyBorder="1" applyAlignment="1">
      <alignment horizontal="right"/>
    </xf>
    <xf numFmtId="0" fontId="36" fillId="0" borderId="40" xfId="110" applyFill="1" applyBorder="1" applyAlignment="1">
      <alignment horizontal="right"/>
    </xf>
    <xf numFmtId="0" fontId="35" fillId="0" borderId="30" xfId="0" applyFont="1" applyBorder="1" applyAlignment="1">
      <alignment horizontal="center" vertical="center"/>
    </xf>
    <xf numFmtId="165" fontId="44" fillId="0" borderId="30" xfId="114" applyNumberFormat="1" applyFont="1" applyFill="1" applyBorder="1" applyAlignment="1">
      <alignment horizontal="left" vertical="center" wrapText="1"/>
    </xf>
    <xf numFmtId="165" fontId="39" fillId="0" borderId="25" xfId="114" applyNumberFormat="1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/>
    </xf>
    <xf numFmtId="177" fontId="40" fillId="0" borderId="25" xfId="110" applyNumberFormat="1" applyFont="1" applyFill="1" applyBorder="1" applyAlignment="1">
      <alignment horizontal="center" vertical="center"/>
    </xf>
    <xf numFmtId="175" fontId="40" fillId="0" borderId="25" xfId="110" applyNumberFormat="1" applyFont="1" applyFill="1" applyBorder="1" applyAlignment="1">
      <alignment vertical="center"/>
    </xf>
    <xf numFmtId="175" fontId="40" fillId="0" borderId="31" xfId="110" applyNumberFormat="1" applyFont="1" applyFill="1" applyBorder="1" applyAlignment="1">
      <alignment vertical="center"/>
    </xf>
    <xf numFmtId="0" fontId="41" fillId="0" borderId="0" xfId="110" applyFont="1" applyFill="1" applyAlignment="1">
      <alignment vertical="top" wrapText="1"/>
    </xf>
    <xf numFmtId="0" fontId="1" fillId="0" borderId="10" xfId="0" applyFont="1" applyBorder="1" applyAlignment="1">
      <alignment horizontal="left" vertical="center"/>
    </xf>
    <xf numFmtId="165" fontId="42" fillId="0" borderId="10" xfId="114" applyNumberFormat="1" applyFont="1" applyFill="1" applyBorder="1" applyAlignment="1">
      <alignment horizontal="left" vertical="center" wrapText="1"/>
    </xf>
    <xf numFmtId="165" fontId="42" fillId="0" borderId="10" xfId="114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77" fontId="40" fillId="0" borderId="10" xfId="110" applyNumberFormat="1" applyFont="1" applyFill="1" applyBorder="1" applyAlignment="1">
      <alignment horizontal="center" vertical="center"/>
    </xf>
    <xf numFmtId="44" fontId="40" fillId="0" borderId="10" xfId="110" applyNumberFormat="1" applyFont="1" applyFill="1" applyBorder="1" applyAlignment="1">
      <alignment vertical="center"/>
    </xf>
    <xf numFmtId="0" fontId="35" fillId="0" borderId="18" xfId="0" applyFont="1" applyBorder="1" applyAlignment="1">
      <alignment horizontal="center" vertical="center"/>
    </xf>
    <xf numFmtId="177" fontId="43" fillId="0" borderId="32" xfId="110" applyNumberFormat="1" applyFont="1" applyFill="1" applyBorder="1" applyAlignment="1">
      <alignment horizontal="left" vertical="center"/>
    </xf>
    <xf numFmtId="165" fontId="42" fillId="0" borderId="32" xfId="114" applyNumberFormat="1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177" fontId="40" fillId="0" borderId="32" xfId="110" applyNumberFormat="1" applyFont="1" applyFill="1" applyBorder="1" applyAlignment="1">
      <alignment horizontal="center" vertical="center"/>
    </xf>
    <xf numFmtId="177" fontId="43" fillId="0" borderId="32" xfId="110" applyNumberFormat="1" applyFont="1" applyFill="1" applyBorder="1" applyAlignment="1">
      <alignment horizontal="right" vertical="center"/>
    </xf>
    <xf numFmtId="175" fontId="40" fillId="0" borderId="10" xfId="110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right" vertical="center"/>
    </xf>
    <xf numFmtId="3" fontId="40" fillId="0" borderId="10" xfId="110" applyNumberFormat="1" applyFont="1" applyFill="1" applyBorder="1" applyAlignment="1">
      <alignment horizontal="center" vertical="center"/>
    </xf>
    <xf numFmtId="165" fontId="44" fillId="0" borderId="30" xfId="114" applyNumberFormat="1" applyFont="1" applyFill="1" applyBorder="1" applyAlignment="1">
      <alignment horizontal="left" vertical="center"/>
    </xf>
    <xf numFmtId="0" fontId="35" fillId="0" borderId="33" xfId="0" applyFont="1" applyBorder="1" applyAlignment="1">
      <alignment horizontal="center" vertical="center"/>
    </xf>
    <xf numFmtId="177" fontId="46" fillId="0" borderId="34" xfId="110" applyNumberFormat="1" applyFont="1" applyFill="1" applyBorder="1" applyAlignment="1">
      <alignment horizontal="left" vertical="center"/>
    </xf>
    <xf numFmtId="165" fontId="42" fillId="0" borderId="34" xfId="114" applyNumberFormat="1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177" fontId="40" fillId="0" borderId="34" xfId="110" applyNumberFormat="1" applyFont="1" applyFill="1" applyBorder="1" applyAlignment="1">
      <alignment horizontal="center" vertical="center"/>
    </xf>
    <xf numFmtId="177" fontId="43" fillId="0" borderId="34" xfId="110" applyNumberFormat="1" applyFont="1" applyFill="1" applyBorder="1" applyAlignment="1">
      <alignment horizontal="right" vertical="center"/>
    </xf>
    <xf numFmtId="175" fontId="45" fillId="0" borderId="35" xfId="11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165" fontId="42" fillId="0" borderId="0" xfId="114" applyNumberFormat="1" applyFont="1" applyFill="1" applyAlignment="1">
      <alignment horizontal="left" vertical="center" wrapText="1"/>
    </xf>
    <xf numFmtId="165" fontId="42" fillId="0" borderId="0" xfId="114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7" fontId="40" fillId="0" borderId="0" xfId="110" applyNumberFormat="1" applyFont="1" applyFill="1" applyAlignment="1">
      <alignment horizontal="center" vertical="center"/>
    </xf>
    <xf numFmtId="175" fontId="40" fillId="0" borderId="0" xfId="110" applyNumberFormat="1" applyFont="1" applyFill="1" applyAlignment="1">
      <alignment vertical="center"/>
    </xf>
    <xf numFmtId="175" fontId="40" fillId="0" borderId="21" xfId="110" applyNumberFormat="1" applyFont="1" applyFill="1" applyBorder="1" applyAlignment="1">
      <alignment vertical="center"/>
    </xf>
    <xf numFmtId="0" fontId="20" fillId="0" borderId="16" xfId="113" applyFill="1" applyBorder="1" applyAlignment="1">
      <alignment vertical="center"/>
    </xf>
    <xf numFmtId="0" fontId="20" fillId="0" borderId="0" xfId="113" applyFill="1" applyAlignment="1">
      <alignment vertical="center"/>
    </xf>
    <xf numFmtId="0" fontId="36" fillId="0" borderId="0" xfId="110" applyFill="1" applyAlignment="1">
      <alignment vertical="center"/>
    </xf>
    <xf numFmtId="0" fontId="20" fillId="0" borderId="27" xfId="113" applyFill="1" applyBorder="1" applyAlignment="1">
      <alignment vertical="center"/>
    </xf>
    <xf numFmtId="0" fontId="20" fillId="0" borderId="28" xfId="113" applyFill="1" applyBorder="1" applyAlignment="1">
      <alignment vertical="center"/>
    </xf>
    <xf numFmtId="164" fontId="34" fillId="0" borderId="0" xfId="1" applyNumberFormat="1" applyFont="1" applyFill="1" applyAlignment="1">
      <alignment horizontal="center"/>
    </xf>
    <xf numFmtId="164" fontId="34" fillId="0" borderId="21" xfId="1" applyNumberFormat="1" applyFont="1" applyFill="1" applyBorder="1" applyAlignment="1">
      <alignment horizontal="center"/>
    </xf>
    <xf numFmtId="0" fontId="36" fillId="0" borderId="0" xfId="110" applyFill="1" applyAlignment="1">
      <alignment horizontal="right"/>
    </xf>
    <xf numFmtId="0" fontId="36" fillId="0" borderId="16" xfId="110" applyFill="1" applyBorder="1" applyAlignment="1">
      <alignment vertical="top"/>
    </xf>
    <xf numFmtId="0" fontId="36" fillId="0" borderId="0" xfId="110" applyFill="1" applyAlignment="1">
      <alignment horizontal="center"/>
    </xf>
    <xf numFmtId="4" fontId="0" fillId="0" borderId="20" xfId="0" applyNumberFormat="1" applyBorder="1" applyAlignment="1">
      <alignment horizontal="right"/>
    </xf>
    <xf numFmtId="0" fontId="36" fillId="0" borderId="15" xfId="110" applyFill="1" applyBorder="1" applyAlignment="1">
      <alignment vertical="top"/>
    </xf>
    <xf numFmtId="0" fontId="36" fillId="0" borderId="14" xfId="110" applyFill="1" applyBorder="1"/>
    <xf numFmtId="0" fontId="36" fillId="0" borderId="14" xfId="110" applyFill="1" applyBorder="1" applyAlignment="1">
      <alignment horizontal="center"/>
    </xf>
    <xf numFmtId="3" fontId="36" fillId="0" borderId="0" xfId="110" applyNumberFormat="1" applyFill="1" applyAlignment="1">
      <alignment horizontal="right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4" fontId="45" fillId="0" borderId="18" xfId="110" applyNumberFormat="1" applyFont="1" applyFill="1" applyBorder="1" applyAlignment="1">
      <alignment vertical="center"/>
    </xf>
    <xf numFmtId="164" fontId="36" fillId="0" borderId="0" xfId="110" applyNumberFormat="1" applyFill="1" applyAlignment="1">
      <alignment horizontal="right"/>
    </xf>
    <xf numFmtId="164" fontId="36" fillId="0" borderId="0" xfId="110" applyNumberFormat="1" applyFill="1" applyAlignment="1">
      <alignment horizontal="center"/>
    </xf>
    <xf numFmtId="4" fontId="39" fillId="0" borderId="0" xfId="110" applyNumberFormat="1" applyFont="1" applyFill="1" applyAlignment="1">
      <alignment horizontal="center" vertical="top" wrapText="1"/>
    </xf>
    <xf numFmtId="176" fontId="39" fillId="0" borderId="0" xfId="110" applyNumberFormat="1" applyFont="1" applyFill="1" applyAlignment="1">
      <alignment horizontal="center" vertical="top"/>
    </xf>
    <xf numFmtId="4" fontId="39" fillId="0" borderId="0" xfId="110" applyNumberFormat="1" applyFont="1" applyFill="1" applyAlignment="1">
      <alignment horizontal="center" vertical="top"/>
    </xf>
    <xf numFmtId="4" fontId="39" fillId="25" borderId="0" xfId="110" applyNumberFormat="1" applyFont="1" applyFill="1" applyAlignment="1">
      <alignment horizontal="center" vertical="top" wrapText="1"/>
    </xf>
    <xf numFmtId="0" fontId="36" fillId="0" borderId="0" xfId="110" applyFill="1" applyAlignment="1">
      <alignment horizontal="right" vertical="center"/>
    </xf>
    <xf numFmtId="164" fontId="34" fillId="0" borderId="28" xfId="1" applyNumberFormat="1" applyFont="1" applyFill="1" applyBorder="1" applyAlignment="1">
      <alignment horizontal="center"/>
    </xf>
    <xf numFmtId="164" fontId="34" fillId="0" borderId="41" xfId="1" applyNumberFormat="1" applyFont="1" applyFill="1" applyBorder="1" applyAlignment="1">
      <alignment horizontal="center"/>
    </xf>
    <xf numFmtId="165" fontId="42" fillId="0" borderId="34" xfId="114" applyNumberFormat="1" applyFont="1" applyFill="1" applyBorder="1" applyAlignment="1">
      <alignment horizontal="left" vertical="center" wrapText="1"/>
    </xf>
    <xf numFmtId="175" fontId="40" fillId="0" borderId="34" xfId="110" applyNumberFormat="1" applyFont="1" applyFill="1" applyBorder="1" applyAlignment="1">
      <alignment vertical="center"/>
    </xf>
    <xf numFmtId="0" fontId="35" fillId="0" borderId="43" xfId="0" applyFont="1" applyBorder="1" applyAlignment="1">
      <alignment horizontal="center" vertical="center"/>
    </xf>
    <xf numFmtId="0" fontId="20" fillId="0" borderId="43" xfId="113" applyFill="1" applyBorder="1" applyAlignment="1">
      <alignment horizontal="left" vertical="center" wrapText="1"/>
    </xf>
    <xf numFmtId="0" fontId="20" fillId="0" borderId="43" xfId="113" applyFill="1" applyBorder="1" applyAlignment="1">
      <alignment horizontal="left" vertical="center"/>
    </xf>
    <xf numFmtId="164" fontId="47" fillId="0" borderId="43" xfId="1" applyNumberFormat="1" applyFont="1" applyFill="1" applyBorder="1" applyAlignment="1">
      <alignment horizontal="right" vertical="center"/>
    </xf>
    <xf numFmtId="0" fontId="20" fillId="0" borderId="32" xfId="113" applyFill="1" applyBorder="1" applyAlignment="1">
      <alignment vertical="center"/>
    </xf>
    <xf numFmtId="164" fontId="47" fillId="0" borderId="32" xfId="1" applyNumberFormat="1" applyFont="1" applyFill="1" applyBorder="1" applyAlignment="1">
      <alignment vertical="center"/>
    </xf>
    <xf numFmtId="164" fontId="47" fillId="0" borderId="0" xfId="1" applyNumberFormat="1" applyFont="1" applyFill="1" applyAlignment="1">
      <alignment vertical="center"/>
    </xf>
    <xf numFmtId="164" fontId="47" fillId="0" borderId="21" xfId="1" applyNumberFormat="1" applyFont="1" applyFill="1" applyBorder="1" applyAlignment="1">
      <alignment vertical="center"/>
    </xf>
    <xf numFmtId="0" fontId="35" fillId="0" borderId="42" xfId="113" applyFont="1" applyFill="1" applyBorder="1" applyAlignment="1">
      <alignment vertical="center"/>
    </xf>
    <xf numFmtId="0" fontId="35" fillId="0" borderId="16" xfId="113" applyFont="1" applyFill="1" applyBorder="1" applyAlignment="1">
      <alignment horizontal="left" vertical="center"/>
    </xf>
    <xf numFmtId="4" fontId="0" fillId="0" borderId="29" xfId="0" applyNumberFormat="1" applyBorder="1" applyAlignment="1">
      <alignment horizontal="left"/>
    </xf>
    <xf numFmtId="0" fontId="20" fillId="0" borderId="42" xfId="113" applyFill="1" applyBorder="1" applyAlignment="1">
      <alignment horizontal="left" vertical="center" wrapText="1"/>
    </xf>
    <xf numFmtId="0" fontId="20" fillId="0" borderId="32" xfId="113" applyFill="1" applyBorder="1" applyAlignment="1">
      <alignment horizontal="left" vertical="center"/>
    </xf>
    <xf numFmtId="0" fontId="20" fillId="0" borderId="26" xfId="113" applyFill="1" applyBorder="1" applyAlignment="1">
      <alignment horizontal="left" vertical="center"/>
    </xf>
    <xf numFmtId="44" fontId="47" fillId="0" borderId="26" xfId="1" applyNumberFormat="1" applyFont="1" applyFill="1" applyBorder="1" applyAlignment="1">
      <alignment vertical="center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 3" xfId="117" xr:uid="{9EBBAFFB-DC2E-4115-B29B-00BEF122E2FC}"/>
    <cellStyle name="Currency 6" xfId="115" xr:uid="{3872A3BA-2296-4CDB-8E17-D2A414C5F4E8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2 2 2" xfId="114" xr:uid="{7909B466-7EEF-46E4-A12C-7005A9D2BD28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8" xfId="116" xr:uid="{56751B83-2730-4920-85A5-675BB1BDDC24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Percent 2" xfId="118" xr:uid="{1F823B5C-77CE-49D6-99D7-0CDAC9424B4D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18907-1FAA-4F06-86F0-E20A466ED8E5}">
  <sheetPr codeName="Sheet2">
    <pageSetUpPr fitToPage="1"/>
  </sheetPr>
  <dimension ref="A1:I487"/>
  <sheetViews>
    <sheetView showZeros="0" tabSelected="1" showOutlineSymbols="0" topLeftCell="A464" zoomScaleNormal="100" zoomScaleSheetLayoutView="75" workbookViewId="0">
      <selection activeCell="M474" sqref="M474"/>
    </sheetView>
  </sheetViews>
  <sheetFormatPr defaultColWidth="13.5703125" defaultRowHeight="15" x14ac:dyDescent="0.2"/>
  <cols>
    <col min="1" max="1" width="1.7109375" style="74" customWidth="1"/>
    <col min="2" max="2" width="11.28515625" style="11" customWidth="1"/>
    <col min="3" max="3" width="47.28515625" style="6" customWidth="1"/>
    <col min="4" max="4" width="16.42578125" style="76" customWidth="1"/>
    <col min="5" max="5" width="8.7109375" style="6" customWidth="1"/>
    <col min="6" max="6" width="13.5703125" style="12" customWidth="1"/>
    <col min="7" max="7" width="17.140625" style="74" customWidth="1"/>
    <col min="8" max="8" width="21.5703125" style="74" customWidth="1"/>
    <col min="9" max="9" width="16.5703125" style="6" customWidth="1"/>
    <col min="10" max="16384" width="13.5703125" style="6"/>
  </cols>
  <sheetData>
    <row r="1" spans="1:9" ht="15.75" x14ac:dyDescent="0.2">
      <c r="A1" s="2"/>
      <c r="B1" s="3" t="s">
        <v>3</v>
      </c>
      <c r="C1" s="4"/>
      <c r="D1" s="4"/>
      <c r="E1" s="4"/>
      <c r="F1" s="5"/>
      <c r="G1" s="2"/>
      <c r="H1" s="4"/>
    </row>
    <row r="2" spans="1:9" x14ac:dyDescent="0.2">
      <c r="A2" s="7"/>
      <c r="B2" s="8" t="s">
        <v>475</v>
      </c>
      <c r="C2" s="9"/>
      <c r="D2" s="9"/>
      <c r="E2" s="9"/>
      <c r="F2" s="10"/>
      <c r="G2" s="7"/>
      <c r="H2" s="9"/>
    </row>
    <row r="3" spans="1:9" x14ac:dyDescent="0.2">
      <c r="A3" s="86"/>
      <c r="B3" s="11" t="s">
        <v>2</v>
      </c>
      <c r="D3" s="6"/>
      <c r="G3" s="13"/>
      <c r="H3" s="14"/>
    </row>
    <row r="4" spans="1:9" x14ac:dyDescent="0.2">
      <c r="A4" s="87"/>
      <c r="B4" s="15" t="s">
        <v>4</v>
      </c>
      <c r="C4" s="16" t="s">
        <v>5</v>
      </c>
      <c r="D4" s="17" t="s">
        <v>6</v>
      </c>
      <c r="E4" s="18" t="s">
        <v>7</v>
      </c>
      <c r="F4" s="19" t="s">
        <v>8</v>
      </c>
      <c r="G4" s="20" t="s">
        <v>9</v>
      </c>
      <c r="H4" s="21" t="s">
        <v>10</v>
      </c>
    </row>
    <row r="5" spans="1:9" ht="15.75" thickBot="1" x14ac:dyDescent="0.25">
      <c r="A5" s="86"/>
      <c r="B5" s="22"/>
      <c r="C5" s="23"/>
      <c r="D5" s="24" t="s">
        <v>11</v>
      </c>
      <c r="E5" s="25"/>
      <c r="F5" s="26" t="s">
        <v>12</v>
      </c>
      <c r="G5" s="27"/>
      <c r="H5" s="28"/>
    </row>
    <row r="6" spans="1:9" ht="25.7" customHeight="1" thickTop="1" x14ac:dyDescent="0.2">
      <c r="A6" s="88"/>
      <c r="B6" s="29" t="s">
        <v>16</v>
      </c>
      <c r="C6" s="30" t="s">
        <v>17</v>
      </c>
      <c r="D6" s="31"/>
      <c r="E6" s="32"/>
      <c r="F6" s="33"/>
      <c r="G6" s="34"/>
      <c r="H6" s="35"/>
      <c r="I6" s="36"/>
    </row>
    <row r="7" spans="1:9" ht="25.7" customHeight="1" x14ac:dyDescent="0.2">
      <c r="A7" s="88"/>
      <c r="B7" s="37" t="s">
        <v>18</v>
      </c>
      <c r="C7" s="38" t="s">
        <v>19</v>
      </c>
      <c r="D7" s="39" t="s">
        <v>20</v>
      </c>
      <c r="E7" s="40" t="s">
        <v>21</v>
      </c>
      <c r="F7" s="41">
        <v>1</v>
      </c>
      <c r="G7" s="1"/>
      <c r="H7" s="42">
        <f>ROUND(F7*G7,2)</f>
        <v>0</v>
      </c>
      <c r="I7" s="36"/>
    </row>
    <row r="8" spans="1:9" ht="25.7" customHeight="1" x14ac:dyDescent="0.2">
      <c r="A8" s="89"/>
      <c r="B8" s="37" t="s">
        <v>22</v>
      </c>
      <c r="C8" s="38" t="s">
        <v>23</v>
      </c>
      <c r="D8" s="39" t="s">
        <v>13</v>
      </c>
      <c r="E8" s="40" t="s">
        <v>479</v>
      </c>
      <c r="F8" s="41">
        <v>1</v>
      </c>
      <c r="G8" s="42">
        <v>50000</v>
      </c>
      <c r="H8" s="42">
        <f>ROUND(F8*G8,2)</f>
        <v>50000</v>
      </c>
    </row>
    <row r="9" spans="1:9" ht="25.7" customHeight="1" x14ac:dyDescent="0.2">
      <c r="A9" s="89"/>
      <c r="B9" s="37" t="s">
        <v>24</v>
      </c>
      <c r="C9" s="38" t="s">
        <v>25</v>
      </c>
      <c r="D9" s="39" t="s">
        <v>484</v>
      </c>
      <c r="E9" s="40" t="s">
        <v>21</v>
      </c>
      <c r="F9" s="41">
        <v>1</v>
      </c>
      <c r="G9" s="1"/>
      <c r="H9" s="42">
        <f>ROUND(F9*G9,2)</f>
        <v>0</v>
      </c>
      <c r="I9" s="36"/>
    </row>
    <row r="10" spans="1:9" ht="25.7" customHeight="1" thickBot="1" x14ac:dyDescent="0.25">
      <c r="A10" s="88"/>
      <c r="B10" s="43" t="str">
        <f>B6</f>
        <v>A</v>
      </c>
      <c r="C10" s="44" t="str">
        <f>C6</f>
        <v>Site Development</v>
      </c>
      <c r="D10" s="45"/>
      <c r="E10" s="46"/>
      <c r="F10" s="47"/>
      <c r="G10" s="48" t="s">
        <v>476</v>
      </c>
      <c r="H10" s="85">
        <f>SUBTOTAL(9,H7:H9)</f>
        <v>50000</v>
      </c>
    </row>
    <row r="11" spans="1:9" ht="25.7" customHeight="1" thickTop="1" x14ac:dyDescent="0.2">
      <c r="A11" s="88"/>
      <c r="B11" s="29" t="s">
        <v>26</v>
      </c>
      <c r="C11" s="30" t="s">
        <v>27</v>
      </c>
      <c r="D11" s="31"/>
      <c r="E11" s="32"/>
      <c r="F11" s="33"/>
      <c r="G11" s="34"/>
      <c r="H11" s="35"/>
      <c r="I11" s="36"/>
    </row>
    <row r="12" spans="1:9" ht="25.7" customHeight="1" x14ac:dyDescent="0.2">
      <c r="A12" s="88"/>
      <c r="B12" s="37" t="s">
        <v>28</v>
      </c>
      <c r="C12" s="38" t="s">
        <v>29</v>
      </c>
      <c r="D12" s="39"/>
      <c r="E12" s="40"/>
      <c r="F12" s="41"/>
      <c r="G12" s="49"/>
      <c r="H12" s="49"/>
    </row>
    <row r="13" spans="1:9" ht="25.7" customHeight="1" x14ac:dyDescent="0.2">
      <c r="A13" s="89"/>
      <c r="B13" s="40" t="s">
        <v>30</v>
      </c>
      <c r="C13" s="38" t="s">
        <v>31</v>
      </c>
      <c r="D13" s="39" t="s">
        <v>485</v>
      </c>
      <c r="E13" s="40"/>
      <c r="F13" s="41"/>
      <c r="G13" s="49"/>
      <c r="H13" s="49"/>
    </row>
    <row r="14" spans="1:9" ht="25.7" customHeight="1" x14ac:dyDescent="0.2">
      <c r="A14" s="89"/>
      <c r="B14" s="50" t="s">
        <v>32</v>
      </c>
      <c r="C14" s="38" t="s">
        <v>33</v>
      </c>
      <c r="D14" s="39"/>
      <c r="E14" s="40" t="s">
        <v>38</v>
      </c>
      <c r="F14" s="41">
        <v>194</v>
      </c>
      <c r="G14" s="1"/>
      <c r="H14" s="42">
        <f>ROUND(F14*G14,2)</f>
        <v>0</v>
      </c>
    </row>
    <row r="15" spans="1:9" ht="25.7" customHeight="1" x14ac:dyDescent="0.2">
      <c r="A15" s="90"/>
      <c r="B15" s="40" t="s">
        <v>35</v>
      </c>
      <c r="C15" s="38" t="s">
        <v>36</v>
      </c>
      <c r="D15" s="39"/>
      <c r="E15" s="40"/>
      <c r="F15" s="41"/>
      <c r="G15" s="49"/>
      <c r="H15" s="49"/>
    </row>
    <row r="16" spans="1:9" ht="25.7" customHeight="1" x14ac:dyDescent="0.2">
      <c r="A16" s="90"/>
      <c r="B16" s="50" t="s">
        <v>32</v>
      </c>
      <c r="C16" s="38" t="s">
        <v>37</v>
      </c>
      <c r="D16" s="39" t="s">
        <v>485</v>
      </c>
      <c r="E16" s="40" t="s">
        <v>38</v>
      </c>
      <c r="F16" s="41">
        <v>26.5</v>
      </c>
      <c r="G16" s="1"/>
      <c r="H16" s="42">
        <f>ROUND(F16*G16,2)</f>
        <v>0</v>
      </c>
    </row>
    <row r="17" spans="1:8" ht="25.7" customHeight="1" x14ac:dyDescent="0.2">
      <c r="A17" s="90"/>
      <c r="B17" s="50" t="s">
        <v>39</v>
      </c>
      <c r="C17" s="38" t="s">
        <v>40</v>
      </c>
      <c r="D17" s="39" t="s">
        <v>41</v>
      </c>
      <c r="E17" s="40" t="s">
        <v>38</v>
      </c>
      <c r="F17" s="41">
        <v>24</v>
      </c>
      <c r="G17" s="1"/>
      <c r="H17" s="42">
        <f>ROUND(F17*G17,2)</f>
        <v>0</v>
      </c>
    </row>
    <row r="18" spans="1:8" ht="25.7" customHeight="1" x14ac:dyDescent="0.2">
      <c r="A18" s="90"/>
      <c r="B18" s="37" t="s">
        <v>42</v>
      </c>
      <c r="C18" s="38" t="s">
        <v>43</v>
      </c>
      <c r="D18" s="39"/>
      <c r="E18" s="40"/>
      <c r="F18" s="41"/>
      <c r="G18" s="49"/>
      <c r="H18" s="49"/>
    </row>
    <row r="19" spans="1:8" ht="25.7" customHeight="1" x14ac:dyDescent="0.2">
      <c r="A19" s="90"/>
      <c r="B19" s="40" t="s">
        <v>30</v>
      </c>
      <c r="C19" s="38" t="s">
        <v>44</v>
      </c>
      <c r="D19" s="39" t="s">
        <v>45</v>
      </c>
      <c r="E19" s="40"/>
      <c r="F19" s="41"/>
      <c r="G19" s="49"/>
      <c r="H19" s="49"/>
    </row>
    <row r="20" spans="1:8" ht="25.7" customHeight="1" x14ac:dyDescent="0.2">
      <c r="A20" s="88"/>
      <c r="B20" s="50" t="s">
        <v>32</v>
      </c>
      <c r="C20" s="38" t="s">
        <v>46</v>
      </c>
      <c r="D20" s="39"/>
      <c r="E20" s="40" t="s">
        <v>21</v>
      </c>
      <c r="F20" s="51">
        <v>1</v>
      </c>
      <c r="G20" s="1"/>
      <c r="H20" s="42">
        <f>ROUND(F20*G20,2)</f>
        <v>0</v>
      </c>
    </row>
    <row r="21" spans="1:8" ht="25.7" customHeight="1" x14ac:dyDescent="0.2">
      <c r="A21" s="88"/>
      <c r="B21" s="37" t="s">
        <v>47</v>
      </c>
      <c r="C21" s="38" t="s">
        <v>48</v>
      </c>
      <c r="D21" s="39" t="s">
        <v>77</v>
      </c>
      <c r="E21" s="40"/>
      <c r="F21" s="51"/>
      <c r="G21" s="49"/>
      <c r="H21" s="49"/>
    </row>
    <row r="22" spans="1:8" ht="25.7" customHeight="1" x14ac:dyDescent="0.2">
      <c r="A22" s="91"/>
      <c r="B22" s="40" t="s">
        <v>30</v>
      </c>
      <c r="C22" s="38" t="s">
        <v>49</v>
      </c>
      <c r="D22" s="39"/>
      <c r="E22" s="40" t="s">
        <v>21</v>
      </c>
      <c r="F22" s="51">
        <v>1</v>
      </c>
      <c r="G22" s="1"/>
      <c r="H22" s="42">
        <f>ROUND(F22*G22,2)</f>
        <v>0</v>
      </c>
    </row>
    <row r="23" spans="1:8" ht="25.7" customHeight="1" x14ac:dyDescent="0.2">
      <c r="A23" s="91"/>
      <c r="B23" s="40" t="s">
        <v>35</v>
      </c>
      <c r="C23" s="38" t="s">
        <v>50</v>
      </c>
      <c r="D23" s="39"/>
      <c r="E23" s="40" t="s">
        <v>21</v>
      </c>
      <c r="F23" s="51">
        <v>1</v>
      </c>
      <c r="G23" s="1"/>
      <c r="H23" s="42">
        <f>ROUND(F23*G23,2)</f>
        <v>0</v>
      </c>
    </row>
    <row r="24" spans="1:8" ht="25.7" customHeight="1" x14ac:dyDescent="0.2">
      <c r="A24" s="88"/>
      <c r="B24" s="40" t="s">
        <v>51</v>
      </c>
      <c r="C24" s="38" t="s">
        <v>52</v>
      </c>
      <c r="D24" s="39"/>
      <c r="E24" s="40" t="s">
        <v>21</v>
      </c>
      <c r="F24" s="51">
        <v>1</v>
      </c>
      <c r="G24" s="1"/>
      <c r="H24" s="42">
        <f>ROUND(F24*G24,2)</f>
        <v>0</v>
      </c>
    </row>
    <row r="25" spans="1:8" ht="25.7" customHeight="1" x14ac:dyDescent="0.2">
      <c r="A25" s="88"/>
      <c r="B25" s="40" t="s">
        <v>53</v>
      </c>
      <c r="C25" s="38" t="s">
        <v>54</v>
      </c>
      <c r="D25" s="39"/>
      <c r="E25" s="40" t="s">
        <v>21</v>
      </c>
      <c r="F25" s="51">
        <v>1</v>
      </c>
      <c r="G25" s="1"/>
      <c r="H25" s="42">
        <f>ROUND(F25*G25,2)</f>
        <v>0</v>
      </c>
    </row>
    <row r="26" spans="1:8" ht="25.7" customHeight="1" x14ac:dyDescent="0.2">
      <c r="A26" s="88"/>
      <c r="B26" s="37" t="s">
        <v>55</v>
      </c>
      <c r="C26" s="38" t="s">
        <v>56</v>
      </c>
      <c r="D26" s="39" t="s">
        <v>45</v>
      </c>
      <c r="E26" s="40"/>
      <c r="F26" s="41"/>
      <c r="G26" s="49"/>
      <c r="H26" s="49"/>
    </row>
    <row r="27" spans="1:8" ht="25.7" customHeight="1" x14ac:dyDescent="0.2">
      <c r="A27" s="88"/>
      <c r="B27" s="40" t="s">
        <v>30</v>
      </c>
      <c r="C27" s="38" t="s">
        <v>57</v>
      </c>
      <c r="D27" s="39"/>
      <c r="E27" s="40" t="s">
        <v>0</v>
      </c>
      <c r="F27" s="51">
        <v>3</v>
      </c>
      <c r="G27" s="1"/>
      <c r="H27" s="42">
        <f>ROUND(F27*G27,2)</f>
        <v>0</v>
      </c>
    </row>
    <row r="28" spans="1:8" ht="25.7" customHeight="1" x14ac:dyDescent="0.2">
      <c r="A28" s="88"/>
      <c r="B28" s="37" t="s">
        <v>58</v>
      </c>
      <c r="C28" s="38" t="s">
        <v>59</v>
      </c>
      <c r="D28" s="39" t="s">
        <v>45</v>
      </c>
      <c r="E28" s="40"/>
      <c r="F28" s="41"/>
      <c r="G28" s="49"/>
      <c r="H28" s="49"/>
    </row>
    <row r="29" spans="1:8" ht="25.7" customHeight="1" x14ac:dyDescent="0.2">
      <c r="A29" s="88"/>
      <c r="B29" s="40" t="s">
        <v>30</v>
      </c>
      <c r="C29" s="38" t="s">
        <v>60</v>
      </c>
      <c r="D29" s="39"/>
      <c r="E29" s="40"/>
      <c r="F29" s="41"/>
      <c r="G29" s="49"/>
      <c r="H29" s="49"/>
    </row>
    <row r="30" spans="1:8" ht="25.7" customHeight="1" x14ac:dyDescent="0.2">
      <c r="A30" s="88"/>
      <c r="B30" s="50" t="s">
        <v>32</v>
      </c>
      <c r="C30" s="38" t="s">
        <v>61</v>
      </c>
      <c r="D30" s="39"/>
      <c r="E30" s="40" t="s">
        <v>38</v>
      </c>
      <c r="F30" s="41">
        <v>15.1</v>
      </c>
      <c r="G30" s="1"/>
      <c r="H30" s="42">
        <f>ROUND(F30*G30,2)</f>
        <v>0</v>
      </c>
    </row>
    <row r="31" spans="1:8" ht="25.7" customHeight="1" x14ac:dyDescent="0.2">
      <c r="A31" s="88"/>
      <c r="B31" s="40" t="s">
        <v>35</v>
      </c>
      <c r="C31" s="38" t="s">
        <v>62</v>
      </c>
      <c r="D31" s="39"/>
      <c r="E31" s="40"/>
      <c r="F31" s="41"/>
      <c r="G31" s="49"/>
      <c r="H31" s="49"/>
    </row>
    <row r="32" spans="1:8" ht="25.7" customHeight="1" x14ac:dyDescent="0.2">
      <c r="A32" s="88"/>
      <c r="B32" s="50" t="s">
        <v>32</v>
      </c>
      <c r="C32" s="38" t="s">
        <v>61</v>
      </c>
      <c r="D32" s="39"/>
      <c r="E32" s="40" t="s">
        <v>38</v>
      </c>
      <c r="F32" s="41">
        <v>8.6</v>
      </c>
      <c r="G32" s="1"/>
      <c r="H32" s="42">
        <f>ROUND(F32*G32,2)</f>
        <v>0</v>
      </c>
    </row>
    <row r="33" spans="1:8" ht="25.7" customHeight="1" x14ac:dyDescent="0.2">
      <c r="A33" s="88"/>
      <c r="B33" s="37" t="s">
        <v>63</v>
      </c>
      <c r="C33" s="38" t="s">
        <v>64</v>
      </c>
      <c r="D33" s="39" t="s">
        <v>45</v>
      </c>
      <c r="E33" s="40"/>
      <c r="F33" s="41"/>
      <c r="G33" s="49"/>
      <c r="H33" s="49"/>
    </row>
    <row r="34" spans="1:8" ht="25.7" customHeight="1" x14ac:dyDescent="0.2">
      <c r="A34" s="88"/>
      <c r="B34" s="40" t="s">
        <v>30</v>
      </c>
      <c r="C34" s="38" t="s">
        <v>65</v>
      </c>
      <c r="D34" s="39"/>
      <c r="E34" s="40" t="s">
        <v>0</v>
      </c>
      <c r="F34" s="51">
        <v>1</v>
      </c>
      <c r="G34" s="1"/>
      <c r="H34" s="42">
        <f>ROUND(F34*G34,2)</f>
        <v>0</v>
      </c>
    </row>
    <row r="35" spans="1:8" ht="25.7" customHeight="1" x14ac:dyDescent="0.2">
      <c r="A35" s="88"/>
      <c r="B35" s="37" t="s">
        <v>66</v>
      </c>
      <c r="C35" s="38" t="s">
        <v>67</v>
      </c>
      <c r="D35" s="39" t="s">
        <v>486</v>
      </c>
      <c r="E35" s="40" t="s">
        <v>38</v>
      </c>
      <c r="F35" s="41">
        <v>290</v>
      </c>
      <c r="G35" s="1"/>
      <c r="H35" s="42">
        <f>ROUND(F35*G35,2)</f>
        <v>0</v>
      </c>
    </row>
    <row r="36" spans="1:8" ht="25.7" customHeight="1" x14ac:dyDescent="0.2">
      <c r="A36" s="88"/>
      <c r="B36" s="37" t="s">
        <v>68</v>
      </c>
      <c r="C36" s="38" t="s">
        <v>69</v>
      </c>
      <c r="D36" s="39" t="s">
        <v>487</v>
      </c>
      <c r="E36" s="40" t="s">
        <v>71</v>
      </c>
      <c r="F36" s="41">
        <v>3810</v>
      </c>
      <c r="G36" s="1"/>
      <c r="H36" s="42">
        <f>ROUND(F36*G36,2)</f>
        <v>0</v>
      </c>
    </row>
    <row r="37" spans="1:8" ht="25.7" customHeight="1" x14ac:dyDescent="0.2">
      <c r="A37" s="88"/>
      <c r="B37" s="37" t="s">
        <v>72</v>
      </c>
      <c r="C37" s="38" t="s">
        <v>73</v>
      </c>
      <c r="D37" s="39" t="s">
        <v>74</v>
      </c>
      <c r="E37" s="40" t="s">
        <v>71</v>
      </c>
      <c r="F37" s="41">
        <v>1200</v>
      </c>
      <c r="G37" s="1"/>
      <c r="H37" s="42">
        <f>ROUND(F37*G37,2)</f>
        <v>0</v>
      </c>
    </row>
    <row r="38" spans="1:8" ht="25.7" customHeight="1" x14ac:dyDescent="0.2">
      <c r="A38" s="88"/>
      <c r="B38" s="37" t="s">
        <v>75</v>
      </c>
      <c r="C38" s="38" t="s">
        <v>76</v>
      </c>
      <c r="D38" s="39" t="s">
        <v>80</v>
      </c>
      <c r="E38" s="40" t="s">
        <v>38</v>
      </c>
      <c r="F38" s="41">
        <v>150</v>
      </c>
      <c r="G38" s="1"/>
      <c r="H38" s="42">
        <f>ROUND(F38*G38,2)</f>
        <v>0</v>
      </c>
    </row>
    <row r="39" spans="1:8" ht="25.7" customHeight="1" x14ac:dyDescent="0.2">
      <c r="A39" s="88"/>
      <c r="B39" s="37" t="s">
        <v>78</v>
      </c>
      <c r="C39" s="38" t="s">
        <v>79</v>
      </c>
      <c r="D39" s="39" t="s">
        <v>415</v>
      </c>
      <c r="E39" s="40"/>
      <c r="F39" s="41"/>
      <c r="G39" s="49"/>
      <c r="H39" s="49"/>
    </row>
    <row r="40" spans="1:8" ht="25.7" customHeight="1" x14ac:dyDescent="0.2">
      <c r="A40" s="88"/>
      <c r="B40" s="40" t="s">
        <v>30</v>
      </c>
      <c r="C40" s="38" t="s">
        <v>81</v>
      </c>
      <c r="D40" s="39"/>
      <c r="E40" s="40" t="s">
        <v>71</v>
      </c>
      <c r="F40" s="41">
        <v>510</v>
      </c>
      <c r="G40" s="1"/>
      <c r="H40" s="42">
        <f>ROUND(F40*G40,2)</f>
        <v>0</v>
      </c>
    </row>
    <row r="41" spans="1:8" ht="25.7" customHeight="1" x14ac:dyDescent="0.2">
      <c r="A41" s="88"/>
      <c r="B41" s="40" t="s">
        <v>35</v>
      </c>
      <c r="C41" s="38" t="s">
        <v>82</v>
      </c>
      <c r="D41" s="39"/>
      <c r="E41" s="40" t="s">
        <v>71</v>
      </c>
      <c r="F41" s="41">
        <v>1300</v>
      </c>
      <c r="G41" s="1"/>
      <c r="H41" s="42">
        <f>ROUND(F41*G41,2)</f>
        <v>0</v>
      </c>
    </row>
    <row r="42" spans="1:8" ht="25.7" customHeight="1" x14ac:dyDescent="0.2">
      <c r="A42" s="88"/>
      <c r="B42" s="37" t="s">
        <v>83</v>
      </c>
      <c r="C42" s="38" t="s">
        <v>84</v>
      </c>
      <c r="D42" s="39" t="s">
        <v>415</v>
      </c>
      <c r="E42" s="40" t="s">
        <v>0</v>
      </c>
      <c r="F42" s="51">
        <v>23</v>
      </c>
      <c r="G42" s="1"/>
      <c r="H42" s="42">
        <f>ROUND(F42*G42,2)</f>
        <v>0</v>
      </c>
    </row>
    <row r="43" spans="1:8" ht="25.7" customHeight="1" x14ac:dyDescent="0.2">
      <c r="A43" s="88"/>
      <c r="B43" s="37" t="s">
        <v>85</v>
      </c>
      <c r="C43" s="38" t="s">
        <v>502</v>
      </c>
      <c r="D43" s="39" t="s">
        <v>86</v>
      </c>
      <c r="E43" s="40" t="s">
        <v>15</v>
      </c>
      <c r="F43" s="41">
        <v>1750</v>
      </c>
      <c r="G43" s="1"/>
      <c r="H43" s="42">
        <f>ROUND(F43*G43,2)</f>
        <v>0</v>
      </c>
    </row>
    <row r="44" spans="1:8" ht="25.7" customHeight="1" x14ac:dyDescent="0.2">
      <c r="A44" s="88"/>
      <c r="B44" s="37" t="s">
        <v>87</v>
      </c>
      <c r="C44" s="38" t="s">
        <v>88</v>
      </c>
      <c r="D44" s="39" t="s">
        <v>488</v>
      </c>
      <c r="E44" s="40" t="s">
        <v>15</v>
      </c>
      <c r="F44" s="41">
        <v>1200</v>
      </c>
      <c r="G44" s="1"/>
      <c r="H44" s="42">
        <f>ROUND(F44*G44,2)</f>
        <v>0</v>
      </c>
    </row>
    <row r="45" spans="1:8" ht="25.7" customHeight="1" x14ac:dyDescent="0.2">
      <c r="A45" s="88"/>
      <c r="B45" s="37" t="s">
        <v>89</v>
      </c>
      <c r="C45" s="38" t="s">
        <v>90</v>
      </c>
      <c r="D45" s="39" t="s">
        <v>92</v>
      </c>
      <c r="E45" s="40"/>
      <c r="F45" s="41"/>
      <c r="G45" s="49"/>
      <c r="H45" s="49"/>
    </row>
    <row r="46" spans="1:8" ht="25.7" customHeight="1" x14ac:dyDescent="0.2">
      <c r="A46" s="88"/>
      <c r="B46" s="40" t="s">
        <v>30</v>
      </c>
      <c r="C46" s="38" t="s">
        <v>91</v>
      </c>
      <c r="D46" s="39"/>
      <c r="E46" s="40" t="s">
        <v>38</v>
      </c>
      <c r="F46" s="41">
        <v>43.2</v>
      </c>
      <c r="G46" s="1"/>
      <c r="H46" s="42">
        <f>ROUND(F46*G46,2)</f>
        <v>0</v>
      </c>
    </row>
    <row r="47" spans="1:8" ht="25.7" customHeight="1" x14ac:dyDescent="0.2">
      <c r="A47" s="88"/>
      <c r="B47" s="40" t="s">
        <v>35</v>
      </c>
      <c r="C47" s="38" t="s">
        <v>93</v>
      </c>
      <c r="D47" s="39"/>
      <c r="E47" s="40" t="s">
        <v>38</v>
      </c>
      <c r="F47" s="41">
        <v>5</v>
      </c>
      <c r="G47" s="1"/>
      <c r="H47" s="42">
        <f>ROUND(F47*G47,2)</f>
        <v>0</v>
      </c>
    </row>
    <row r="48" spans="1:8" ht="25.7" customHeight="1" x14ac:dyDescent="0.2">
      <c r="A48" s="88"/>
      <c r="B48" s="37" t="s">
        <v>94</v>
      </c>
      <c r="C48" s="38" t="s">
        <v>95</v>
      </c>
      <c r="D48" s="39" t="s">
        <v>96</v>
      </c>
      <c r="E48" s="40"/>
      <c r="F48" s="41"/>
      <c r="G48" s="49"/>
      <c r="H48" s="49"/>
    </row>
    <row r="49" spans="1:8" ht="25.7" customHeight="1" x14ac:dyDescent="0.2">
      <c r="A49" s="88"/>
      <c r="B49" s="40" t="s">
        <v>30</v>
      </c>
      <c r="C49" s="38" t="s">
        <v>97</v>
      </c>
      <c r="D49" s="39"/>
      <c r="E49" s="40" t="s">
        <v>0</v>
      </c>
      <c r="F49" s="51">
        <v>44</v>
      </c>
      <c r="G49" s="1"/>
      <c r="H49" s="42">
        <f>ROUND(F49*G49,2)</f>
        <v>0</v>
      </c>
    </row>
    <row r="50" spans="1:8" ht="25.7" customHeight="1" x14ac:dyDescent="0.2">
      <c r="A50" s="88"/>
      <c r="B50" s="40" t="s">
        <v>35</v>
      </c>
      <c r="C50" s="38" t="s">
        <v>98</v>
      </c>
      <c r="D50" s="39"/>
      <c r="E50" s="40" t="s">
        <v>0</v>
      </c>
      <c r="F50" s="51">
        <v>36</v>
      </c>
      <c r="G50" s="1"/>
      <c r="H50" s="42">
        <f>ROUND(F50*G50,2)</f>
        <v>0</v>
      </c>
    </row>
    <row r="51" spans="1:8" ht="25.7" customHeight="1" x14ac:dyDescent="0.2">
      <c r="A51" s="88"/>
      <c r="B51" s="40" t="s">
        <v>51</v>
      </c>
      <c r="C51" s="38" t="s">
        <v>100</v>
      </c>
      <c r="D51" s="39"/>
      <c r="E51" s="40" t="s">
        <v>0</v>
      </c>
      <c r="F51" s="51">
        <v>20</v>
      </c>
      <c r="G51" s="1"/>
      <c r="H51" s="42">
        <f>ROUND(F51*G51,2)</f>
        <v>0</v>
      </c>
    </row>
    <row r="52" spans="1:8" ht="25.7" customHeight="1" x14ac:dyDescent="0.2">
      <c r="A52" s="88"/>
      <c r="B52" s="37" t="s">
        <v>101</v>
      </c>
      <c r="C52" s="38" t="s">
        <v>102</v>
      </c>
      <c r="D52" s="39" t="s">
        <v>103</v>
      </c>
      <c r="E52" s="40" t="s">
        <v>38</v>
      </c>
      <c r="F52" s="41">
        <v>260</v>
      </c>
      <c r="G52" s="1"/>
      <c r="H52" s="42">
        <f>ROUND(F52*G52,2)</f>
        <v>0</v>
      </c>
    </row>
    <row r="53" spans="1:8" ht="25.7" customHeight="1" x14ac:dyDescent="0.2">
      <c r="A53" s="88"/>
      <c r="B53" s="37" t="s">
        <v>104</v>
      </c>
      <c r="C53" s="38" t="s">
        <v>105</v>
      </c>
      <c r="D53" s="39" t="s">
        <v>45</v>
      </c>
      <c r="E53" s="40"/>
      <c r="F53" s="41"/>
      <c r="G53" s="49"/>
      <c r="H53" s="49"/>
    </row>
    <row r="54" spans="1:8" ht="25.7" customHeight="1" x14ac:dyDescent="0.2">
      <c r="A54" s="88"/>
      <c r="B54" s="40" t="s">
        <v>30</v>
      </c>
      <c r="C54" s="38" t="s">
        <v>106</v>
      </c>
      <c r="D54" s="39"/>
      <c r="E54" s="40" t="s">
        <v>0</v>
      </c>
      <c r="F54" s="51">
        <v>1</v>
      </c>
      <c r="G54" s="1"/>
      <c r="H54" s="42">
        <f>ROUND(F54*G54,2)</f>
        <v>0</v>
      </c>
    </row>
    <row r="55" spans="1:8" ht="25.7" customHeight="1" x14ac:dyDescent="0.2">
      <c r="A55" s="88"/>
      <c r="B55" s="37" t="s">
        <v>107</v>
      </c>
      <c r="C55" s="38" t="s">
        <v>108</v>
      </c>
      <c r="D55" s="39" t="s">
        <v>109</v>
      </c>
      <c r="E55" s="40"/>
      <c r="F55" s="41"/>
      <c r="G55" s="49"/>
      <c r="H55" s="49"/>
    </row>
    <row r="56" spans="1:8" ht="25.7" customHeight="1" x14ac:dyDescent="0.2">
      <c r="A56" s="88"/>
      <c r="B56" s="40" t="s">
        <v>30</v>
      </c>
      <c r="C56" s="38" t="s">
        <v>33</v>
      </c>
      <c r="D56" s="39"/>
      <c r="E56" s="40" t="s">
        <v>38</v>
      </c>
      <c r="F56" s="41">
        <v>220.5</v>
      </c>
      <c r="G56" s="1"/>
      <c r="H56" s="42">
        <f>ROUND(F56*G56,2)</f>
        <v>0</v>
      </c>
    </row>
    <row r="57" spans="1:8" ht="25.7" customHeight="1" x14ac:dyDescent="0.2">
      <c r="A57" s="88"/>
      <c r="B57" s="40" t="s">
        <v>35</v>
      </c>
      <c r="C57" s="38" t="s">
        <v>110</v>
      </c>
      <c r="D57" s="39"/>
      <c r="E57" s="40" t="s">
        <v>38</v>
      </c>
      <c r="F57" s="41">
        <v>24</v>
      </c>
      <c r="G57" s="1"/>
      <c r="H57" s="42">
        <f>ROUND(F57*G57,2)</f>
        <v>0</v>
      </c>
    </row>
    <row r="58" spans="1:8" ht="25.7" customHeight="1" x14ac:dyDescent="0.2">
      <c r="A58" s="88"/>
      <c r="B58" s="37" t="s">
        <v>111</v>
      </c>
      <c r="C58" s="38" t="s">
        <v>503</v>
      </c>
      <c r="D58" s="39" t="s">
        <v>70</v>
      </c>
      <c r="E58" s="40" t="s">
        <v>21</v>
      </c>
      <c r="F58" s="41">
        <v>1</v>
      </c>
      <c r="G58" s="1"/>
      <c r="H58" s="42">
        <f>ROUND(F58*G58,2)</f>
        <v>0</v>
      </c>
    </row>
    <row r="59" spans="1:8" ht="25.7" customHeight="1" thickBot="1" x14ac:dyDescent="0.25">
      <c r="A59" s="88"/>
      <c r="B59" s="43" t="str">
        <f>B11</f>
        <v>B</v>
      </c>
      <c r="C59" s="44" t="str">
        <f>C11</f>
        <v>Bourkevale Park (Outfall to Sta 0+679)</v>
      </c>
      <c r="D59" s="45"/>
      <c r="E59" s="46"/>
      <c r="F59" s="47"/>
      <c r="G59" s="48" t="s">
        <v>476</v>
      </c>
      <c r="H59" s="85">
        <f>SUBTOTAL(9,H12:H58)</f>
        <v>0</v>
      </c>
    </row>
    <row r="60" spans="1:8" ht="25.7" customHeight="1" thickTop="1" x14ac:dyDescent="0.2">
      <c r="A60" s="88"/>
      <c r="B60" s="29" t="s">
        <v>113</v>
      </c>
      <c r="C60" s="52" t="s">
        <v>114</v>
      </c>
      <c r="D60" s="31"/>
      <c r="E60" s="32"/>
      <c r="F60" s="33"/>
      <c r="G60" s="34"/>
      <c r="H60" s="35"/>
    </row>
    <row r="61" spans="1:8" ht="25.7" customHeight="1" x14ac:dyDescent="0.2">
      <c r="A61" s="88"/>
      <c r="B61" s="37" t="s">
        <v>115</v>
      </c>
      <c r="C61" s="38" t="s">
        <v>116</v>
      </c>
      <c r="D61" s="39" t="s">
        <v>45</v>
      </c>
      <c r="E61" s="40"/>
      <c r="F61" s="41"/>
      <c r="G61" s="49"/>
      <c r="H61" s="49"/>
    </row>
    <row r="62" spans="1:8" ht="25.7" customHeight="1" x14ac:dyDescent="0.2">
      <c r="A62" s="88"/>
      <c r="B62" s="40" t="s">
        <v>30</v>
      </c>
      <c r="C62" s="38" t="s">
        <v>117</v>
      </c>
      <c r="D62" s="39"/>
      <c r="E62" s="40"/>
      <c r="F62" s="41"/>
      <c r="G62" s="49"/>
      <c r="H62" s="49"/>
    </row>
    <row r="63" spans="1:8" ht="25.7" customHeight="1" x14ac:dyDescent="0.2">
      <c r="A63" s="88"/>
      <c r="B63" s="50" t="s">
        <v>32</v>
      </c>
      <c r="C63" s="38" t="s">
        <v>254</v>
      </c>
      <c r="D63" s="39"/>
      <c r="E63" s="40" t="s">
        <v>38</v>
      </c>
      <c r="F63" s="41">
        <v>235</v>
      </c>
      <c r="G63" s="1"/>
      <c r="H63" s="42">
        <f>ROUND(F63*G63,2)</f>
        <v>0</v>
      </c>
    </row>
    <row r="64" spans="1:8" ht="25.7" customHeight="1" x14ac:dyDescent="0.2">
      <c r="A64" s="88"/>
      <c r="B64" s="40" t="s">
        <v>35</v>
      </c>
      <c r="C64" s="38" t="s">
        <v>118</v>
      </c>
      <c r="D64" s="39"/>
      <c r="E64" s="40"/>
      <c r="F64" s="41"/>
      <c r="G64" s="49"/>
      <c r="H64" s="49"/>
    </row>
    <row r="65" spans="1:8" ht="25.7" customHeight="1" x14ac:dyDescent="0.2">
      <c r="A65" s="88"/>
      <c r="B65" s="50" t="s">
        <v>32</v>
      </c>
      <c r="C65" s="38" t="s">
        <v>254</v>
      </c>
      <c r="D65" s="39"/>
      <c r="E65" s="40" t="s">
        <v>38</v>
      </c>
      <c r="F65" s="41">
        <v>435</v>
      </c>
      <c r="G65" s="1"/>
      <c r="H65" s="42">
        <f>ROUND(F65*G65,2)</f>
        <v>0</v>
      </c>
    </row>
    <row r="66" spans="1:8" ht="25.7" customHeight="1" x14ac:dyDescent="0.2">
      <c r="A66" s="88"/>
      <c r="B66" s="40" t="s">
        <v>51</v>
      </c>
      <c r="C66" s="38" t="s">
        <v>62</v>
      </c>
      <c r="D66" s="39"/>
      <c r="E66" s="40"/>
      <c r="F66" s="41"/>
      <c r="G66" s="49"/>
      <c r="H66" s="49"/>
    </row>
    <row r="67" spans="1:8" ht="25.7" customHeight="1" x14ac:dyDescent="0.2">
      <c r="A67" s="88"/>
      <c r="B67" s="50" t="s">
        <v>32</v>
      </c>
      <c r="C67" s="38" t="s">
        <v>254</v>
      </c>
      <c r="D67" s="39"/>
      <c r="E67" s="40" t="s">
        <v>38</v>
      </c>
      <c r="F67" s="41">
        <v>116</v>
      </c>
      <c r="G67" s="1"/>
      <c r="H67" s="42">
        <f>ROUND(F67*G67,2)</f>
        <v>0</v>
      </c>
    </row>
    <row r="68" spans="1:8" ht="25.7" customHeight="1" x14ac:dyDescent="0.2">
      <c r="A68" s="88"/>
      <c r="B68" s="40" t="s">
        <v>53</v>
      </c>
      <c r="C68" s="38" t="s">
        <v>60</v>
      </c>
      <c r="D68" s="39"/>
      <c r="E68" s="40"/>
      <c r="F68" s="41"/>
      <c r="G68" s="49"/>
      <c r="H68" s="49"/>
    </row>
    <row r="69" spans="1:8" ht="25.7" customHeight="1" x14ac:dyDescent="0.2">
      <c r="A69" s="88"/>
      <c r="B69" s="50" t="s">
        <v>32</v>
      </c>
      <c r="C69" s="38" t="s">
        <v>254</v>
      </c>
      <c r="D69" s="39"/>
      <c r="E69" s="40" t="s">
        <v>38</v>
      </c>
      <c r="F69" s="41">
        <v>32</v>
      </c>
      <c r="G69" s="1"/>
      <c r="H69" s="42">
        <f>ROUND(F69*G69,2)</f>
        <v>0</v>
      </c>
    </row>
    <row r="70" spans="1:8" ht="25.7" customHeight="1" x14ac:dyDescent="0.2">
      <c r="A70" s="88"/>
      <c r="B70" s="40" t="s">
        <v>119</v>
      </c>
      <c r="C70" s="38" t="s">
        <v>478</v>
      </c>
      <c r="D70" s="39"/>
      <c r="E70" s="40"/>
      <c r="F70" s="41"/>
      <c r="G70" s="49"/>
      <c r="H70" s="49"/>
    </row>
    <row r="71" spans="1:8" ht="25.7" customHeight="1" x14ac:dyDescent="0.2">
      <c r="A71" s="88"/>
      <c r="B71" s="50" t="s">
        <v>32</v>
      </c>
      <c r="C71" s="38" t="s">
        <v>254</v>
      </c>
      <c r="D71" s="39"/>
      <c r="E71" s="40" t="s">
        <v>38</v>
      </c>
      <c r="F71" s="41">
        <v>16</v>
      </c>
      <c r="G71" s="1"/>
      <c r="H71" s="42">
        <f>ROUND(F71*G71,2)</f>
        <v>0</v>
      </c>
    </row>
    <row r="72" spans="1:8" ht="25.7" customHeight="1" x14ac:dyDescent="0.2">
      <c r="A72" s="88"/>
      <c r="B72" s="37" t="s">
        <v>120</v>
      </c>
      <c r="C72" s="38" t="s">
        <v>121</v>
      </c>
      <c r="D72" s="39" t="s">
        <v>45</v>
      </c>
      <c r="E72" s="40"/>
      <c r="F72" s="41"/>
      <c r="G72" s="49"/>
      <c r="H72" s="49"/>
    </row>
    <row r="73" spans="1:8" ht="25.7" customHeight="1" x14ac:dyDescent="0.2">
      <c r="A73" s="88"/>
      <c r="B73" s="40" t="s">
        <v>30</v>
      </c>
      <c r="C73" s="38" t="s">
        <v>122</v>
      </c>
      <c r="D73" s="39"/>
      <c r="E73" s="40"/>
      <c r="F73" s="41"/>
      <c r="G73" s="49"/>
      <c r="H73" s="49"/>
    </row>
    <row r="74" spans="1:8" ht="25.7" customHeight="1" x14ac:dyDescent="0.2">
      <c r="A74" s="88"/>
      <c r="B74" s="50" t="s">
        <v>32</v>
      </c>
      <c r="C74" s="38" t="s">
        <v>123</v>
      </c>
      <c r="D74" s="39"/>
      <c r="E74" s="40" t="s">
        <v>21</v>
      </c>
      <c r="F74" s="51">
        <v>1</v>
      </c>
      <c r="G74" s="1"/>
      <c r="H74" s="42">
        <f t="shared" ref="H74:H81" si="0">ROUND(F74*G74,2)</f>
        <v>0</v>
      </c>
    </row>
    <row r="75" spans="1:8" ht="25.7" customHeight="1" x14ac:dyDescent="0.2">
      <c r="A75" s="88"/>
      <c r="B75" s="50" t="s">
        <v>39</v>
      </c>
      <c r="C75" s="38" t="s">
        <v>124</v>
      </c>
      <c r="D75" s="39"/>
      <c r="E75" s="40" t="s">
        <v>21</v>
      </c>
      <c r="F75" s="51">
        <v>1</v>
      </c>
      <c r="G75" s="1"/>
      <c r="H75" s="42">
        <f t="shared" si="0"/>
        <v>0</v>
      </c>
    </row>
    <row r="76" spans="1:8" ht="25.7" customHeight="1" x14ac:dyDescent="0.2">
      <c r="A76" s="88"/>
      <c r="B76" s="50" t="s">
        <v>99</v>
      </c>
      <c r="C76" s="38" t="s">
        <v>125</v>
      </c>
      <c r="D76" s="39"/>
      <c r="E76" s="40" t="s">
        <v>21</v>
      </c>
      <c r="F76" s="51">
        <v>1</v>
      </c>
      <c r="G76" s="1"/>
      <c r="H76" s="42">
        <f t="shared" si="0"/>
        <v>0</v>
      </c>
    </row>
    <row r="77" spans="1:8" ht="25.7" customHeight="1" x14ac:dyDescent="0.2">
      <c r="A77" s="88"/>
      <c r="B77" s="50" t="s">
        <v>126</v>
      </c>
      <c r="C77" s="38" t="s">
        <v>127</v>
      </c>
      <c r="D77" s="39"/>
      <c r="E77" s="40" t="s">
        <v>21</v>
      </c>
      <c r="F77" s="51">
        <v>1</v>
      </c>
      <c r="G77" s="1"/>
      <c r="H77" s="42">
        <f t="shared" si="0"/>
        <v>0</v>
      </c>
    </row>
    <row r="78" spans="1:8" ht="25.7" customHeight="1" x14ac:dyDescent="0.2">
      <c r="A78" s="88"/>
      <c r="B78" s="50" t="s">
        <v>128</v>
      </c>
      <c r="C78" s="38" t="s">
        <v>129</v>
      </c>
      <c r="D78" s="39"/>
      <c r="E78" s="40" t="s">
        <v>21</v>
      </c>
      <c r="F78" s="51">
        <v>1</v>
      </c>
      <c r="G78" s="1"/>
      <c r="H78" s="42">
        <f t="shared" si="0"/>
        <v>0</v>
      </c>
    </row>
    <row r="79" spans="1:8" ht="25.7" customHeight="1" x14ac:dyDescent="0.2">
      <c r="A79" s="88"/>
      <c r="B79" s="50" t="s">
        <v>130</v>
      </c>
      <c r="C79" s="38" t="s">
        <v>131</v>
      </c>
      <c r="D79" s="39"/>
      <c r="E79" s="40" t="s">
        <v>21</v>
      </c>
      <c r="F79" s="51">
        <v>1</v>
      </c>
      <c r="G79" s="1"/>
      <c r="H79" s="42">
        <f t="shared" si="0"/>
        <v>0</v>
      </c>
    </row>
    <row r="80" spans="1:8" ht="25.7" customHeight="1" x14ac:dyDescent="0.2">
      <c r="A80" s="88"/>
      <c r="B80" s="50" t="s">
        <v>132</v>
      </c>
      <c r="C80" s="38" t="s">
        <v>133</v>
      </c>
      <c r="D80" s="39"/>
      <c r="E80" s="40" t="s">
        <v>21</v>
      </c>
      <c r="F80" s="51">
        <v>1</v>
      </c>
      <c r="G80" s="1"/>
      <c r="H80" s="42">
        <f t="shared" si="0"/>
        <v>0</v>
      </c>
    </row>
    <row r="81" spans="1:8" ht="25.7" customHeight="1" x14ac:dyDescent="0.2">
      <c r="A81" s="88"/>
      <c r="B81" s="50" t="s">
        <v>134</v>
      </c>
      <c r="C81" s="38" t="s">
        <v>135</v>
      </c>
      <c r="D81" s="39"/>
      <c r="E81" s="40" t="s">
        <v>21</v>
      </c>
      <c r="F81" s="51">
        <v>1</v>
      </c>
      <c r="G81" s="1"/>
      <c r="H81" s="42">
        <f t="shared" si="0"/>
        <v>0</v>
      </c>
    </row>
    <row r="82" spans="1:8" ht="25.7" customHeight="1" x14ac:dyDescent="0.2">
      <c r="A82" s="88"/>
      <c r="B82" s="37" t="s">
        <v>136</v>
      </c>
      <c r="C82" s="38" t="s">
        <v>137</v>
      </c>
      <c r="D82" s="39" t="s">
        <v>45</v>
      </c>
      <c r="E82" s="40"/>
      <c r="F82" s="41"/>
      <c r="G82" s="49"/>
      <c r="H82" s="49"/>
    </row>
    <row r="83" spans="1:8" ht="25.7" customHeight="1" x14ac:dyDescent="0.2">
      <c r="A83" s="88"/>
      <c r="B83" s="40" t="s">
        <v>30</v>
      </c>
      <c r="C83" s="38" t="s">
        <v>138</v>
      </c>
      <c r="D83" s="39"/>
      <c r="E83" s="40"/>
      <c r="F83" s="41"/>
      <c r="G83" s="49"/>
      <c r="H83" s="49"/>
    </row>
    <row r="84" spans="1:8" ht="25.7" customHeight="1" x14ac:dyDescent="0.2">
      <c r="A84" s="88"/>
      <c r="B84" s="50" t="s">
        <v>32</v>
      </c>
      <c r="C84" s="38" t="s">
        <v>139</v>
      </c>
      <c r="D84" s="39"/>
      <c r="E84" s="40" t="s">
        <v>0</v>
      </c>
      <c r="F84" s="51">
        <v>1</v>
      </c>
      <c r="G84" s="1"/>
      <c r="H84" s="42">
        <f>ROUND(F84*G84,2)</f>
        <v>0</v>
      </c>
    </row>
    <row r="85" spans="1:8" ht="25.7" customHeight="1" x14ac:dyDescent="0.2">
      <c r="A85" s="88"/>
      <c r="B85" s="37" t="s">
        <v>140</v>
      </c>
      <c r="C85" s="38" t="s">
        <v>141</v>
      </c>
      <c r="D85" s="39" t="s">
        <v>45</v>
      </c>
      <c r="E85" s="40"/>
      <c r="F85" s="51"/>
      <c r="G85" s="49"/>
      <c r="H85" s="49"/>
    </row>
    <row r="86" spans="1:8" ht="25.7" customHeight="1" x14ac:dyDescent="0.2">
      <c r="A86" s="88"/>
      <c r="B86" s="40" t="s">
        <v>30</v>
      </c>
      <c r="C86" s="38" t="s">
        <v>142</v>
      </c>
      <c r="D86" s="39"/>
      <c r="E86" s="40"/>
      <c r="F86" s="51"/>
      <c r="G86" s="49"/>
      <c r="H86" s="49"/>
    </row>
    <row r="87" spans="1:8" ht="25.7" customHeight="1" x14ac:dyDescent="0.2">
      <c r="A87" s="88"/>
      <c r="B87" s="50" t="s">
        <v>32</v>
      </c>
      <c r="C87" s="38" t="s">
        <v>143</v>
      </c>
      <c r="D87" s="39"/>
      <c r="E87" s="40" t="s">
        <v>0</v>
      </c>
      <c r="F87" s="51">
        <v>27</v>
      </c>
      <c r="G87" s="1"/>
      <c r="H87" s="42">
        <f>ROUND(F87*G87,2)</f>
        <v>0</v>
      </c>
    </row>
    <row r="88" spans="1:8" ht="25.7" customHeight="1" x14ac:dyDescent="0.2">
      <c r="A88" s="88"/>
      <c r="B88" s="50" t="s">
        <v>39</v>
      </c>
      <c r="C88" s="38" t="s">
        <v>144</v>
      </c>
      <c r="D88" s="39"/>
      <c r="E88" s="40" t="s">
        <v>0</v>
      </c>
      <c r="F88" s="51">
        <v>20</v>
      </c>
      <c r="G88" s="1"/>
      <c r="H88" s="42">
        <f>ROUND(F88*G88,2)</f>
        <v>0</v>
      </c>
    </row>
    <row r="89" spans="1:8" ht="25.7" customHeight="1" x14ac:dyDescent="0.2">
      <c r="A89" s="88"/>
      <c r="B89" s="40" t="s">
        <v>35</v>
      </c>
      <c r="C89" s="38" t="s">
        <v>145</v>
      </c>
      <c r="D89" s="39"/>
      <c r="E89" s="40"/>
      <c r="F89" s="41"/>
      <c r="G89" s="49"/>
      <c r="H89" s="49"/>
    </row>
    <row r="90" spans="1:8" ht="25.7" customHeight="1" x14ac:dyDescent="0.2">
      <c r="A90" s="88"/>
      <c r="B90" s="50" t="s">
        <v>32</v>
      </c>
      <c r="C90" s="38" t="s">
        <v>143</v>
      </c>
      <c r="D90" s="39"/>
      <c r="E90" s="40" t="s">
        <v>0</v>
      </c>
      <c r="F90" s="51">
        <v>34</v>
      </c>
      <c r="G90" s="1"/>
      <c r="H90" s="42">
        <f>ROUND(F90*G90,2)</f>
        <v>0</v>
      </c>
    </row>
    <row r="91" spans="1:8" ht="25.7" customHeight="1" x14ac:dyDescent="0.2">
      <c r="A91" s="88"/>
      <c r="B91" s="50" t="s">
        <v>39</v>
      </c>
      <c r="C91" s="38" t="s">
        <v>144</v>
      </c>
      <c r="D91" s="39"/>
      <c r="E91" s="40" t="s">
        <v>0</v>
      </c>
      <c r="F91" s="51">
        <v>28</v>
      </c>
      <c r="G91" s="1"/>
      <c r="H91" s="42">
        <f>ROUND(F91*G91,2)</f>
        <v>0</v>
      </c>
    </row>
    <row r="92" spans="1:8" ht="25.7" customHeight="1" x14ac:dyDescent="0.2">
      <c r="A92" s="88"/>
      <c r="B92" s="40" t="s">
        <v>51</v>
      </c>
      <c r="C92" s="38" t="s">
        <v>146</v>
      </c>
      <c r="D92" s="39"/>
      <c r="E92" s="40"/>
      <c r="F92" s="51"/>
      <c r="G92" s="49"/>
      <c r="H92" s="49"/>
    </row>
    <row r="93" spans="1:8" ht="25.7" customHeight="1" x14ac:dyDescent="0.2">
      <c r="A93" s="88"/>
      <c r="B93" s="50" t="s">
        <v>32</v>
      </c>
      <c r="C93" s="38" t="s">
        <v>143</v>
      </c>
      <c r="D93" s="39"/>
      <c r="E93" s="40" t="s">
        <v>0</v>
      </c>
      <c r="F93" s="51">
        <v>20</v>
      </c>
      <c r="G93" s="1"/>
      <c r="H93" s="42">
        <f>ROUND(F93*G93,2)</f>
        <v>0</v>
      </c>
    </row>
    <row r="94" spans="1:8" ht="25.7" customHeight="1" x14ac:dyDescent="0.2">
      <c r="A94" s="88"/>
      <c r="B94" s="50" t="s">
        <v>39</v>
      </c>
      <c r="C94" s="38" t="s">
        <v>144</v>
      </c>
      <c r="D94" s="39"/>
      <c r="E94" s="40" t="s">
        <v>0</v>
      </c>
      <c r="F94" s="51">
        <v>17</v>
      </c>
      <c r="G94" s="1"/>
      <c r="H94" s="42">
        <f>ROUND(F94*G94,2)</f>
        <v>0</v>
      </c>
    </row>
    <row r="95" spans="1:8" ht="25.7" customHeight="1" x14ac:dyDescent="0.2">
      <c r="A95" s="88"/>
      <c r="B95" s="37" t="s">
        <v>147</v>
      </c>
      <c r="C95" s="38" t="s">
        <v>148</v>
      </c>
      <c r="D95" s="39" t="s">
        <v>45</v>
      </c>
      <c r="E95" s="40"/>
      <c r="F95" s="51"/>
      <c r="G95" s="49"/>
      <c r="H95" s="49"/>
    </row>
    <row r="96" spans="1:8" ht="25.7" customHeight="1" x14ac:dyDescent="0.2">
      <c r="A96" s="88"/>
      <c r="B96" s="40" t="s">
        <v>30</v>
      </c>
      <c r="C96" s="38" t="s">
        <v>149</v>
      </c>
      <c r="D96" s="39"/>
      <c r="E96" s="40" t="s">
        <v>0</v>
      </c>
      <c r="F96" s="51">
        <v>1</v>
      </c>
      <c r="G96" s="1"/>
      <c r="H96" s="42">
        <f>ROUND(F96*G96,2)</f>
        <v>0</v>
      </c>
    </row>
    <row r="97" spans="1:8" ht="25.7" customHeight="1" x14ac:dyDescent="0.2">
      <c r="A97" s="88"/>
      <c r="B97" s="37" t="s">
        <v>150</v>
      </c>
      <c r="C97" s="38" t="s">
        <v>151</v>
      </c>
      <c r="D97" s="39" t="s">
        <v>489</v>
      </c>
      <c r="E97" s="40" t="s">
        <v>0</v>
      </c>
      <c r="F97" s="51">
        <v>47</v>
      </c>
      <c r="G97" s="1"/>
      <c r="H97" s="42">
        <f>ROUND(F97*G97,2)</f>
        <v>0</v>
      </c>
    </row>
    <row r="98" spans="1:8" ht="25.7" customHeight="1" x14ac:dyDescent="0.2">
      <c r="A98" s="88"/>
      <c r="B98" s="37" t="s">
        <v>153</v>
      </c>
      <c r="C98" s="38" t="s">
        <v>154</v>
      </c>
      <c r="D98" s="39" t="s">
        <v>45</v>
      </c>
      <c r="E98" s="40"/>
      <c r="F98" s="41"/>
      <c r="G98" s="49"/>
      <c r="H98" s="49"/>
    </row>
    <row r="99" spans="1:8" ht="25.7" customHeight="1" x14ac:dyDescent="0.2">
      <c r="A99" s="88"/>
      <c r="B99" s="40" t="s">
        <v>30</v>
      </c>
      <c r="C99" s="38" t="s">
        <v>155</v>
      </c>
      <c r="D99" s="39"/>
      <c r="E99" s="40" t="s">
        <v>21</v>
      </c>
      <c r="F99" s="51">
        <v>1</v>
      </c>
      <c r="G99" s="1"/>
      <c r="H99" s="42">
        <f>ROUND(F99*G99,2)</f>
        <v>0</v>
      </c>
    </row>
    <row r="100" spans="1:8" ht="25.7" customHeight="1" x14ac:dyDescent="0.2">
      <c r="A100" s="88"/>
      <c r="B100" s="40" t="s">
        <v>35</v>
      </c>
      <c r="C100" s="38" t="s">
        <v>156</v>
      </c>
      <c r="D100" s="39"/>
      <c r="E100" s="40"/>
      <c r="F100" s="41"/>
      <c r="G100" s="49"/>
      <c r="H100" s="49"/>
    </row>
    <row r="101" spans="1:8" ht="25.7" customHeight="1" x14ac:dyDescent="0.2">
      <c r="A101" s="88"/>
      <c r="B101" s="50" t="s">
        <v>32</v>
      </c>
      <c r="C101" s="38" t="s">
        <v>157</v>
      </c>
      <c r="D101" s="39"/>
      <c r="E101" s="40" t="s">
        <v>0</v>
      </c>
      <c r="F101" s="51">
        <v>9</v>
      </c>
      <c r="G101" s="1"/>
      <c r="H101" s="42">
        <f>ROUND(F101*G101,2)</f>
        <v>0</v>
      </c>
    </row>
    <row r="102" spans="1:8" ht="25.7" customHeight="1" x14ac:dyDescent="0.2">
      <c r="A102" s="88"/>
      <c r="B102" s="50" t="s">
        <v>39</v>
      </c>
      <c r="C102" s="38" t="s">
        <v>158</v>
      </c>
      <c r="D102" s="39"/>
      <c r="E102" s="40" t="s">
        <v>0</v>
      </c>
      <c r="F102" s="51">
        <v>2</v>
      </c>
      <c r="G102" s="1"/>
      <c r="H102" s="42">
        <f>ROUND(F102*G102,2)</f>
        <v>0</v>
      </c>
    </row>
    <row r="103" spans="1:8" ht="25.7" customHeight="1" x14ac:dyDescent="0.2">
      <c r="A103" s="88"/>
      <c r="B103" s="40" t="s">
        <v>51</v>
      </c>
      <c r="C103" s="38" t="s">
        <v>159</v>
      </c>
      <c r="D103" s="39"/>
      <c r="E103" s="40"/>
      <c r="F103" s="51"/>
      <c r="G103" s="49"/>
      <c r="H103" s="49"/>
    </row>
    <row r="104" spans="1:8" ht="25.7" customHeight="1" x14ac:dyDescent="0.2">
      <c r="A104" s="88"/>
      <c r="B104" s="50" t="s">
        <v>32</v>
      </c>
      <c r="C104" s="38" t="s">
        <v>157</v>
      </c>
      <c r="D104" s="39"/>
      <c r="E104" s="40" t="s">
        <v>0</v>
      </c>
      <c r="F104" s="51">
        <v>10</v>
      </c>
      <c r="G104" s="1"/>
      <c r="H104" s="42">
        <f>ROUND(F104*G104,2)</f>
        <v>0</v>
      </c>
    </row>
    <row r="105" spans="1:8" ht="25.7" customHeight="1" x14ac:dyDescent="0.2">
      <c r="A105" s="88"/>
      <c r="B105" s="50" t="s">
        <v>39</v>
      </c>
      <c r="C105" s="38" t="s">
        <v>158</v>
      </c>
      <c r="D105" s="39"/>
      <c r="E105" s="40" t="s">
        <v>0</v>
      </c>
      <c r="F105" s="51">
        <v>3</v>
      </c>
      <c r="G105" s="1"/>
      <c r="H105" s="42">
        <f>ROUND(F105*G105,2)</f>
        <v>0</v>
      </c>
    </row>
    <row r="106" spans="1:8" ht="25.7" customHeight="1" x14ac:dyDescent="0.2">
      <c r="A106" s="88"/>
      <c r="B106" s="40" t="s">
        <v>53</v>
      </c>
      <c r="C106" s="38" t="s">
        <v>160</v>
      </c>
      <c r="D106" s="39"/>
      <c r="E106" s="40" t="s">
        <v>0</v>
      </c>
      <c r="F106" s="51">
        <v>1</v>
      </c>
      <c r="G106" s="1"/>
      <c r="H106" s="42">
        <f>ROUND(F106*G106,2)</f>
        <v>0</v>
      </c>
    </row>
    <row r="107" spans="1:8" ht="25.7" customHeight="1" x14ac:dyDescent="0.2">
      <c r="A107" s="88"/>
      <c r="B107" s="37" t="s">
        <v>161</v>
      </c>
      <c r="C107" s="38" t="s">
        <v>162</v>
      </c>
      <c r="D107" s="39" t="s">
        <v>45</v>
      </c>
      <c r="E107" s="40"/>
      <c r="F107" s="41"/>
      <c r="G107" s="49"/>
      <c r="H107" s="49"/>
    </row>
    <row r="108" spans="1:8" ht="25.7" customHeight="1" x14ac:dyDescent="0.2">
      <c r="A108" s="88"/>
      <c r="B108" s="40" t="s">
        <v>30</v>
      </c>
      <c r="C108" s="38" t="s">
        <v>163</v>
      </c>
      <c r="D108" s="39"/>
      <c r="E108" s="40" t="s">
        <v>38</v>
      </c>
      <c r="F108" s="41">
        <v>115</v>
      </c>
      <c r="G108" s="1"/>
      <c r="H108" s="42">
        <f>ROUND(F108*G108,2)</f>
        <v>0</v>
      </c>
    </row>
    <row r="109" spans="1:8" ht="25.7" customHeight="1" x14ac:dyDescent="0.2">
      <c r="A109" s="88"/>
      <c r="B109" s="40" t="s">
        <v>35</v>
      </c>
      <c r="C109" s="38" t="s">
        <v>164</v>
      </c>
      <c r="D109" s="39"/>
      <c r="E109" s="40" t="s">
        <v>38</v>
      </c>
      <c r="F109" s="41">
        <v>428</v>
      </c>
      <c r="G109" s="1"/>
      <c r="H109" s="42">
        <f>ROUND(F109*G109,2)</f>
        <v>0</v>
      </c>
    </row>
    <row r="110" spans="1:8" ht="25.7" customHeight="1" x14ac:dyDescent="0.2">
      <c r="A110" s="88"/>
      <c r="B110" s="40" t="s">
        <v>51</v>
      </c>
      <c r="C110" s="38" t="s">
        <v>165</v>
      </c>
      <c r="D110" s="39"/>
      <c r="E110" s="40" t="s">
        <v>38</v>
      </c>
      <c r="F110" s="41">
        <v>232</v>
      </c>
      <c r="G110" s="1"/>
      <c r="H110" s="42">
        <f>ROUND(F110*G110,2)</f>
        <v>0</v>
      </c>
    </row>
    <row r="111" spans="1:8" ht="25.7" customHeight="1" x14ac:dyDescent="0.2">
      <c r="A111" s="88"/>
      <c r="B111" s="37" t="s">
        <v>166</v>
      </c>
      <c r="C111" s="38" t="s">
        <v>480</v>
      </c>
      <c r="D111" s="39" t="s">
        <v>45</v>
      </c>
      <c r="E111" s="40" t="s">
        <v>0</v>
      </c>
      <c r="F111" s="51">
        <v>6</v>
      </c>
      <c r="G111" s="1"/>
      <c r="H111" s="42">
        <f>ROUND(F111*G111,2)</f>
        <v>0</v>
      </c>
    </row>
    <row r="112" spans="1:8" ht="25.7" customHeight="1" x14ac:dyDescent="0.2">
      <c r="A112" s="88"/>
      <c r="B112" s="37" t="s">
        <v>167</v>
      </c>
      <c r="C112" s="38" t="s">
        <v>108</v>
      </c>
      <c r="D112" s="39" t="s">
        <v>109</v>
      </c>
      <c r="E112" s="40"/>
      <c r="F112" s="41"/>
      <c r="G112" s="49"/>
      <c r="H112" s="49"/>
    </row>
    <row r="113" spans="1:8" ht="25.7" customHeight="1" x14ac:dyDescent="0.2">
      <c r="A113" s="88"/>
      <c r="B113" s="40" t="s">
        <v>30</v>
      </c>
      <c r="C113" s="38" t="s">
        <v>168</v>
      </c>
      <c r="D113" s="39"/>
      <c r="E113" s="40"/>
      <c r="F113" s="41"/>
      <c r="G113" s="49"/>
      <c r="H113" s="49"/>
    </row>
    <row r="114" spans="1:8" ht="25.7" customHeight="1" x14ac:dyDescent="0.2">
      <c r="A114" s="90"/>
      <c r="B114" s="50" t="s">
        <v>32</v>
      </c>
      <c r="C114" s="38" t="s">
        <v>169</v>
      </c>
      <c r="D114" s="39"/>
      <c r="E114" s="40" t="s">
        <v>38</v>
      </c>
      <c r="F114" s="41">
        <v>116</v>
      </c>
      <c r="G114" s="1"/>
      <c r="H114" s="42">
        <f>ROUND(F114*G114,2)</f>
        <v>0</v>
      </c>
    </row>
    <row r="115" spans="1:8" ht="25.7" customHeight="1" x14ac:dyDescent="0.2">
      <c r="A115" s="90"/>
      <c r="B115" s="50" t="s">
        <v>39</v>
      </c>
      <c r="C115" s="38" t="s">
        <v>149</v>
      </c>
      <c r="D115" s="39"/>
      <c r="E115" s="40" t="s">
        <v>38</v>
      </c>
      <c r="F115" s="41">
        <v>435</v>
      </c>
      <c r="G115" s="1"/>
      <c r="H115" s="42">
        <f>ROUND(F115*G115,2)</f>
        <v>0</v>
      </c>
    </row>
    <row r="116" spans="1:8" ht="25.7" customHeight="1" x14ac:dyDescent="0.2">
      <c r="A116" s="90"/>
      <c r="B116" s="50" t="s">
        <v>99</v>
      </c>
      <c r="C116" s="38" t="s">
        <v>170</v>
      </c>
      <c r="D116" s="39"/>
      <c r="E116" s="40" t="s">
        <v>38</v>
      </c>
      <c r="F116" s="41">
        <v>235</v>
      </c>
      <c r="G116" s="1"/>
      <c r="H116" s="42">
        <f>ROUND(F116*G116,2)</f>
        <v>0</v>
      </c>
    </row>
    <row r="117" spans="1:8" ht="25.7" customHeight="1" x14ac:dyDescent="0.2">
      <c r="A117" s="90"/>
      <c r="B117" s="40" t="s">
        <v>35</v>
      </c>
      <c r="C117" s="38" t="s">
        <v>171</v>
      </c>
      <c r="D117" s="39"/>
      <c r="E117" s="40"/>
      <c r="F117" s="41"/>
      <c r="G117" s="49"/>
      <c r="H117" s="49"/>
    </row>
    <row r="118" spans="1:8" ht="25.7" customHeight="1" x14ac:dyDescent="0.2">
      <c r="A118" s="90"/>
      <c r="B118" s="50" t="s">
        <v>32</v>
      </c>
      <c r="C118" s="38" t="s">
        <v>169</v>
      </c>
      <c r="D118" s="39"/>
      <c r="E118" s="40" t="s">
        <v>38</v>
      </c>
      <c r="F118" s="41">
        <v>116</v>
      </c>
      <c r="G118" s="1"/>
      <c r="H118" s="42">
        <f>ROUND(F118*G118,2)</f>
        <v>0</v>
      </c>
    </row>
    <row r="119" spans="1:8" ht="25.7" customHeight="1" x14ac:dyDescent="0.2">
      <c r="A119" s="90"/>
      <c r="B119" s="50" t="s">
        <v>39</v>
      </c>
      <c r="C119" s="38" t="s">
        <v>149</v>
      </c>
      <c r="D119" s="39"/>
      <c r="E119" s="40" t="s">
        <v>38</v>
      </c>
      <c r="F119" s="41">
        <v>435</v>
      </c>
      <c r="G119" s="1"/>
      <c r="H119" s="42">
        <f>ROUND(F119*G119,2)</f>
        <v>0</v>
      </c>
    </row>
    <row r="120" spans="1:8" ht="25.7" customHeight="1" x14ac:dyDescent="0.2">
      <c r="A120" s="90"/>
      <c r="B120" s="50" t="s">
        <v>99</v>
      </c>
      <c r="C120" s="38" t="s">
        <v>170</v>
      </c>
      <c r="D120" s="39"/>
      <c r="E120" s="40" t="s">
        <v>38</v>
      </c>
      <c r="F120" s="41">
        <v>235</v>
      </c>
      <c r="G120" s="1"/>
      <c r="H120" s="42">
        <f>ROUND(F120*G120,2)</f>
        <v>0</v>
      </c>
    </row>
    <row r="121" spans="1:8" ht="25.7" customHeight="1" x14ac:dyDescent="0.2">
      <c r="A121" s="90"/>
      <c r="B121" s="40" t="s">
        <v>51</v>
      </c>
      <c r="C121" s="38" t="s">
        <v>172</v>
      </c>
      <c r="D121" s="39"/>
      <c r="E121" s="40"/>
      <c r="F121" s="41"/>
      <c r="G121" s="49"/>
      <c r="H121" s="49"/>
    </row>
    <row r="122" spans="1:8" ht="25.7" customHeight="1" x14ac:dyDescent="0.2">
      <c r="A122" s="90"/>
      <c r="B122" s="50" t="s">
        <v>32</v>
      </c>
      <c r="C122" s="38" t="s">
        <v>169</v>
      </c>
      <c r="D122" s="39"/>
      <c r="E122" s="40" t="s">
        <v>38</v>
      </c>
      <c r="F122" s="41">
        <v>116</v>
      </c>
      <c r="G122" s="1"/>
      <c r="H122" s="42">
        <f>ROUND(F122*G122,2)</f>
        <v>0</v>
      </c>
    </row>
    <row r="123" spans="1:8" ht="25.7" customHeight="1" x14ac:dyDescent="0.2">
      <c r="A123" s="90"/>
      <c r="B123" s="50" t="s">
        <v>39</v>
      </c>
      <c r="C123" s="38" t="s">
        <v>149</v>
      </c>
      <c r="D123" s="39"/>
      <c r="E123" s="40" t="s">
        <v>38</v>
      </c>
      <c r="F123" s="41">
        <v>435</v>
      </c>
      <c r="G123" s="1"/>
      <c r="H123" s="42">
        <f>ROUND(F123*G123,2)</f>
        <v>0</v>
      </c>
    </row>
    <row r="124" spans="1:8" ht="25.7" customHeight="1" x14ac:dyDescent="0.2">
      <c r="A124" s="90"/>
      <c r="B124" s="50" t="s">
        <v>99</v>
      </c>
      <c r="C124" s="38" t="s">
        <v>170</v>
      </c>
      <c r="D124" s="39"/>
      <c r="E124" s="40" t="s">
        <v>38</v>
      </c>
      <c r="F124" s="41">
        <v>235</v>
      </c>
      <c r="G124" s="1"/>
      <c r="H124" s="42">
        <f>ROUND(F124*G124,2)</f>
        <v>0</v>
      </c>
    </row>
    <row r="125" spans="1:8" ht="25.7" customHeight="1" thickBot="1" x14ac:dyDescent="0.25">
      <c r="A125" s="88"/>
      <c r="B125" s="43" t="str">
        <f>B60</f>
        <v>C</v>
      </c>
      <c r="C125" s="44" t="str">
        <f>C60</f>
        <v>Rutland Street - Combined Sewer Relocation</v>
      </c>
      <c r="D125" s="45"/>
      <c r="E125" s="46"/>
      <c r="F125" s="47"/>
      <c r="G125" s="48" t="s">
        <v>476</v>
      </c>
      <c r="H125" s="85">
        <f>SUBTOTAL(9,H61:H124)</f>
        <v>0</v>
      </c>
    </row>
    <row r="126" spans="1:8" ht="25.7" customHeight="1" thickTop="1" x14ac:dyDescent="0.2">
      <c r="A126" s="88"/>
      <c r="B126" s="29" t="s">
        <v>173</v>
      </c>
      <c r="C126" s="52" t="s">
        <v>174</v>
      </c>
      <c r="D126" s="31"/>
      <c r="E126" s="32"/>
      <c r="F126" s="33"/>
      <c r="G126" s="34"/>
      <c r="H126" s="35"/>
    </row>
    <row r="127" spans="1:8" ht="25.7" customHeight="1" x14ac:dyDescent="0.2">
      <c r="A127" s="90"/>
      <c r="B127" s="37" t="s">
        <v>175</v>
      </c>
      <c r="C127" s="38" t="s">
        <v>29</v>
      </c>
      <c r="D127" s="39"/>
      <c r="E127" s="40"/>
      <c r="F127" s="41"/>
      <c r="G127" s="49"/>
      <c r="H127" s="49"/>
    </row>
    <row r="128" spans="1:8" ht="25.7" customHeight="1" x14ac:dyDescent="0.2">
      <c r="A128" s="90"/>
      <c r="B128" s="40" t="s">
        <v>30</v>
      </c>
      <c r="C128" s="38" t="s">
        <v>31</v>
      </c>
      <c r="D128" s="39" t="s">
        <v>485</v>
      </c>
      <c r="E128" s="40"/>
      <c r="F128" s="41"/>
      <c r="G128" s="49"/>
      <c r="H128" s="49"/>
    </row>
    <row r="129" spans="1:8" ht="25.7" customHeight="1" x14ac:dyDescent="0.2">
      <c r="A129" s="90"/>
      <c r="B129" s="50" t="s">
        <v>32</v>
      </c>
      <c r="C129" s="38" t="s">
        <v>33</v>
      </c>
      <c r="D129" s="39"/>
      <c r="E129" s="40" t="s">
        <v>38</v>
      </c>
      <c r="F129" s="41">
        <v>1710</v>
      </c>
      <c r="G129" s="1"/>
      <c r="H129" s="42">
        <f>ROUND(F129*G129,2)</f>
        <v>0</v>
      </c>
    </row>
    <row r="130" spans="1:8" ht="25.7" customHeight="1" x14ac:dyDescent="0.2">
      <c r="A130" s="90"/>
      <c r="B130" s="37" t="s">
        <v>176</v>
      </c>
      <c r="C130" s="38" t="s">
        <v>43</v>
      </c>
      <c r="D130" s="39"/>
      <c r="E130" s="40"/>
      <c r="F130" s="41"/>
      <c r="G130" s="49"/>
      <c r="H130" s="49"/>
    </row>
    <row r="131" spans="1:8" ht="25.7" customHeight="1" x14ac:dyDescent="0.2">
      <c r="A131" s="90"/>
      <c r="B131" s="40" t="s">
        <v>30</v>
      </c>
      <c r="C131" s="38" t="s">
        <v>177</v>
      </c>
      <c r="D131" s="39" t="s">
        <v>45</v>
      </c>
      <c r="E131" s="40"/>
      <c r="F131" s="41"/>
      <c r="G131" s="49"/>
      <c r="H131" s="49"/>
    </row>
    <row r="132" spans="1:8" ht="25.7" customHeight="1" x14ac:dyDescent="0.2">
      <c r="A132" s="90"/>
      <c r="B132" s="50" t="s">
        <v>32</v>
      </c>
      <c r="C132" s="38" t="s">
        <v>178</v>
      </c>
      <c r="D132" s="39"/>
      <c r="E132" s="40" t="s">
        <v>21</v>
      </c>
      <c r="F132" s="51">
        <v>1</v>
      </c>
      <c r="G132" s="1"/>
      <c r="H132" s="42">
        <f t="shared" ref="H132:H139" si="1">ROUND(F132*G132,2)</f>
        <v>0</v>
      </c>
    </row>
    <row r="133" spans="1:8" ht="25.7" customHeight="1" x14ac:dyDescent="0.2">
      <c r="A133" s="90"/>
      <c r="B133" s="50" t="s">
        <v>39</v>
      </c>
      <c r="C133" s="38" t="s">
        <v>179</v>
      </c>
      <c r="D133" s="39"/>
      <c r="E133" s="40" t="s">
        <v>21</v>
      </c>
      <c r="F133" s="51">
        <v>1</v>
      </c>
      <c r="G133" s="1"/>
      <c r="H133" s="42">
        <f t="shared" si="1"/>
        <v>0</v>
      </c>
    </row>
    <row r="134" spans="1:8" ht="25.7" customHeight="1" x14ac:dyDescent="0.2">
      <c r="A134" s="90"/>
      <c r="B134" s="50" t="s">
        <v>99</v>
      </c>
      <c r="C134" s="38" t="s">
        <v>180</v>
      </c>
      <c r="D134" s="39"/>
      <c r="E134" s="40" t="s">
        <v>21</v>
      </c>
      <c r="F134" s="51">
        <v>1</v>
      </c>
      <c r="G134" s="1"/>
      <c r="H134" s="42">
        <f t="shared" si="1"/>
        <v>0</v>
      </c>
    </row>
    <row r="135" spans="1:8" ht="25.7" customHeight="1" x14ac:dyDescent="0.2">
      <c r="A135" s="90"/>
      <c r="B135" s="50" t="s">
        <v>126</v>
      </c>
      <c r="C135" s="38" t="s">
        <v>181</v>
      </c>
      <c r="D135" s="39"/>
      <c r="E135" s="40" t="s">
        <v>21</v>
      </c>
      <c r="F135" s="51">
        <v>1</v>
      </c>
      <c r="G135" s="1"/>
      <c r="H135" s="42">
        <f t="shared" si="1"/>
        <v>0</v>
      </c>
    </row>
    <row r="136" spans="1:8" ht="25.7" customHeight="1" x14ac:dyDescent="0.2">
      <c r="A136" s="90"/>
      <c r="B136" s="50" t="s">
        <v>128</v>
      </c>
      <c r="C136" s="38" t="s">
        <v>182</v>
      </c>
      <c r="D136" s="39"/>
      <c r="E136" s="40" t="s">
        <v>21</v>
      </c>
      <c r="F136" s="51">
        <v>1</v>
      </c>
      <c r="G136" s="1"/>
      <c r="H136" s="42">
        <f t="shared" si="1"/>
        <v>0</v>
      </c>
    </row>
    <row r="137" spans="1:8" ht="25.7" customHeight="1" x14ac:dyDescent="0.2">
      <c r="A137" s="90"/>
      <c r="B137" s="50" t="s">
        <v>130</v>
      </c>
      <c r="C137" s="38" t="s">
        <v>183</v>
      </c>
      <c r="D137" s="39"/>
      <c r="E137" s="40" t="s">
        <v>21</v>
      </c>
      <c r="F137" s="51">
        <v>1</v>
      </c>
      <c r="G137" s="1"/>
      <c r="H137" s="42">
        <f t="shared" si="1"/>
        <v>0</v>
      </c>
    </row>
    <row r="138" spans="1:8" ht="25.7" customHeight="1" x14ac:dyDescent="0.2">
      <c r="A138" s="90"/>
      <c r="B138" s="50" t="s">
        <v>132</v>
      </c>
      <c r="C138" s="38" t="s">
        <v>184</v>
      </c>
      <c r="D138" s="39"/>
      <c r="E138" s="40" t="s">
        <v>21</v>
      </c>
      <c r="F138" s="51">
        <v>1</v>
      </c>
      <c r="G138" s="1"/>
      <c r="H138" s="42">
        <f t="shared" si="1"/>
        <v>0</v>
      </c>
    </row>
    <row r="139" spans="1:8" ht="25.7" customHeight="1" x14ac:dyDescent="0.2">
      <c r="A139" s="90"/>
      <c r="B139" s="50" t="s">
        <v>134</v>
      </c>
      <c r="C139" s="38" t="s">
        <v>185</v>
      </c>
      <c r="D139" s="39"/>
      <c r="E139" s="40" t="s">
        <v>21</v>
      </c>
      <c r="F139" s="51">
        <v>1</v>
      </c>
      <c r="G139" s="1"/>
      <c r="H139" s="42">
        <f t="shared" si="1"/>
        <v>0</v>
      </c>
    </row>
    <row r="140" spans="1:8" ht="25.7" customHeight="1" x14ac:dyDescent="0.2">
      <c r="A140" s="90"/>
      <c r="B140" s="40" t="s">
        <v>35</v>
      </c>
      <c r="C140" s="38" t="s">
        <v>122</v>
      </c>
      <c r="D140" s="39" t="s">
        <v>45</v>
      </c>
      <c r="E140" s="40"/>
      <c r="F140" s="41"/>
      <c r="G140" s="49"/>
      <c r="H140" s="49"/>
    </row>
    <row r="141" spans="1:8" ht="25.7" customHeight="1" x14ac:dyDescent="0.2">
      <c r="A141" s="90"/>
      <c r="B141" s="50" t="s">
        <v>32</v>
      </c>
      <c r="C141" s="38" t="s">
        <v>186</v>
      </c>
      <c r="D141" s="39"/>
      <c r="E141" s="40" t="s">
        <v>21</v>
      </c>
      <c r="F141" s="51">
        <v>1</v>
      </c>
      <c r="G141" s="1"/>
      <c r="H141" s="42">
        <f>ROUND(F141*G141,2)</f>
        <v>0</v>
      </c>
    </row>
    <row r="142" spans="1:8" ht="25.7" customHeight="1" x14ac:dyDescent="0.2">
      <c r="A142" s="90"/>
      <c r="B142" s="50" t="s">
        <v>39</v>
      </c>
      <c r="C142" s="38" t="s">
        <v>187</v>
      </c>
      <c r="D142" s="39"/>
      <c r="E142" s="40" t="s">
        <v>21</v>
      </c>
      <c r="F142" s="51">
        <v>1</v>
      </c>
      <c r="G142" s="1"/>
      <c r="H142" s="42">
        <f>ROUND(F142*G142,2)</f>
        <v>0</v>
      </c>
    </row>
    <row r="143" spans="1:8" ht="25.7" customHeight="1" x14ac:dyDescent="0.2">
      <c r="A143" s="90"/>
      <c r="B143" s="50" t="s">
        <v>99</v>
      </c>
      <c r="C143" s="38" t="s">
        <v>188</v>
      </c>
      <c r="D143" s="39"/>
      <c r="E143" s="40" t="s">
        <v>21</v>
      </c>
      <c r="F143" s="51">
        <v>1</v>
      </c>
      <c r="G143" s="1"/>
      <c r="H143" s="42">
        <f>ROUND(F143*G143,2)</f>
        <v>0</v>
      </c>
    </row>
    <row r="144" spans="1:8" ht="25.7" customHeight="1" x14ac:dyDescent="0.2">
      <c r="A144" s="90"/>
      <c r="B144" s="50" t="s">
        <v>126</v>
      </c>
      <c r="C144" s="38" t="s">
        <v>189</v>
      </c>
      <c r="D144" s="39"/>
      <c r="E144" s="40" t="s">
        <v>21</v>
      </c>
      <c r="F144" s="51">
        <v>1</v>
      </c>
      <c r="G144" s="1"/>
      <c r="H144" s="42">
        <f>ROUND(F144*G144,2)</f>
        <v>0</v>
      </c>
    </row>
    <row r="145" spans="1:8" ht="25.7" customHeight="1" x14ac:dyDescent="0.2">
      <c r="A145" s="90"/>
      <c r="B145" s="50" t="s">
        <v>128</v>
      </c>
      <c r="C145" s="38" t="s">
        <v>190</v>
      </c>
      <c r="D145" s="39"/>
      <c r="E145" s="40" t="s">
        <v>21</v>
      </c>
      <c r="F145" s="51">
        <v>1</v>
      </c>
      <c r="G145" s="1"/>
      <c r="H145" s="42">
        <f>ROUND(F145*G145,2)</f>
        <v>0</v>
      </c>
    </row>
    <row r="146" spans="1:8" ht="25.7" customHeight="1" x14ac:dyDescent="0.2">
      <c r="A146" s="90"/>
      <c r="B146" s="37" t="s">
        <v>191</v>
      </c>
      <c r="C146" s="38" t="s">
        <v>192</v>
      </c>
      <c r="D146" s="39"/>
      <c r="E146" s="40"/>
      <c r="F146" s="41"/>
      <c r="G146" s="49"/>
      <c r="H146" s="49"/>
    </row>
    <row r="147" spans="1:8" ht="25.7" customHeight="1" x14ac:dyDescent="0.2">
      <c r="A147" s="90"/>
      <c r="B147" s="40" t="s">
        <v>30</v>
      </c>
      <c r="C147" s="38" t="s">
        <v>193</v>
      </c>
      <c r="D147" s="39" t="s">
        <v>45</v>
      </c>
      <c r="E147" s="40" t="s">
        <v>0</v>
      </c>
      <c r="F147" s="51">
        <v>2</v>
      </c>
      <c r="G147" s="1"/>
      <c r="H147" s="42">
        <f>ROUND(F147*G147,2)</f>
        <v>0</v>
      </c>
    </row>
    <row r="148" spans="1:8" ht="25.7" customHeight="1" x14ac:dyDescent="0.2">
      <c r="A148" s="90"/>
      <c r="B148" s="37" t="s">
        <v>194</v>
      </c>
      <c r="C148" s="38" t="s">
        <v>59</v>
      </c>
      <c r="D148" s="39" t="s">
        <v>45</v>
      </c>
      <c r="E148" s="40"/>
      <c r="F148" s="41"/>
      <c r="G148" s="49"/>
      <c r="H148" s="49"/>
    </row>
    <row r="149" spans="1:8" ht="25.7" customHeight="1" x14ac:dyDescent="0.2">
      <c r="A149" s="90"/>
      <c r="B149" s="40" t="s">
        <v>30</v>
      </c>
      <c r="C149" s="38" t="s">
        <v>60</v>
      </c>
      <c r="D149" s="39"/>
      <c r="E149" s="40"/>
      <c r="F149" s="41"/>
      <c r="G149" s="49"/>
      <c r="H149" s="49"/>
    </row>
    <row r="150" spans="1:8" ht="25.7" customHeight="1" x14ac:dyDescent="0.2">
      <c r="A150" s="90"/>
      <c r="B150" s="50" t="s">
        <v>32</v>
      </c>
      <c r="C150" s="38" t="s">
        <v>195</v>
      </c>
      <c r="D150" s="39"/>
      <c r="E150" s="40" t="s">
        <v>38</v>
      </c>
      <c r="F150" s="41">
        <v>148</v>
      </c>
      <c r="G150" s="1"/>
      <c r="H150" s="42">
        <f>ROUND(F150*G150,2)</f>
        <v>0</v>
      </c>
    </row>
    <row r="151" spans="1:8" ht="25.7" customHeight="1" x14ac:dyDescent="0.2">
      <c r="A151" s="90"/>
      <c r="B151" s="40" t="s">
        <v>35</v>
      </c>
      <c r="C151" s="38" t="s">
        <v>62</v>
      </c>
      <c r="D151" s="39"/>
      <c r="E151" s="40"/>
      <c r="F151" s="41"/>
      <c r="G151" s="49"/>
      <c r="H151" s="49"/>
    </row>
    <row r="152" spans="1:8" ht="25.7" customHeight="1" x14ac:dyDescent="0.2">
      <c r="A152" s="90"/>
      <c r="B152" s="50" t="s">
        <v>32</v>
      </c>
      <c r="C152" s="38" t="s">
        <v>195</v>
      </c>
      <c r="D152" s="39"/>
      <c r="E152" s="40" t="s">
        <v>38</v>
      </c>
      <c r="F152" s="41">
        <v>85</v>
      </c>
      <c r="G152" s="1"/>
      <c r="H152" s="42">
        <f>ROUND(F152*G152,2)</f>
        <v>0</v>
      </c>
    </row>
    <row r="153" spans="1:8" ht="25.7" customHeight="1" x14ac:dyDescent="0.2">
      <c r="A153" s="90"/>
      <c r="B153" s="37" t="s">
        <v>196</v>
      </c>
      <c r="C153" s="38" t="s">
        <v>64</v>
      </c>
      <c r="D153" s="39" t="s">
        <v>45</v>
      </c>
      <c r="E153" s="40"/>
      <c r="F153" s="41"/>
      <c r="G153" s="49"/>
      <c r="H153" s="49"/>
    </row>
    <row r="154" spans="1:8" ht="25.7" customHeight="1" x14ac:dyDescent="0.2">
      <c r="A154" s="90"/>
      <c r="B154" s="40" t="s">
        <v>30</v>
      </c>
      <c r="C154" s="38" t="s">
        <v>197</v>
      </c>
      <c r="D154" s="39"/>
      <c r="E154" s="40" t="s">
        <v>0</v>
      </c>
      <c r="F154" s="51">
        <v>14</v>
      </c>
      <c r="G154" s="1"/>
      <c r="H154" s="42">
        <f>ROUND(F154*G154,2)</f>
        <v>0</v>
      </c>
    </row>
    <row r="155" spans="1:8" ht="25.7" customHeight="1" x14ac:dyDescent="0.2">
      <c r="A155" s="90"/>
      <c r="B155" s="40" t="s">
        <v>35</v>
      </c>
      <c r="C155" s="38" t="s">
        <v>198</v>
      </c>
      <c r="D155" s="39"/>
      <c r="E155" s="40" t="s">
        <v>0</v>
      </c>
      <c r="F155" s="51">
        <v>1</v>
      </c>
      <c r="G155" s="1"/>
      <c r="H155" s="42">
        <f>ROUND(F155*G155,2)</f>
        <v>0</v>
      </c>
    </row>
    <row r="156" spans="1:8" ht="25.7" customHeight="1" x14ac:dyDescent="0.2">
      <c r="A156" s="90"/>
      <c r="B156" s="40" t="s">
        <v>51</v>
      </c>
      <c r="C156" s="38" t="s">
        <v>199</v>
      </c>
      <c r="D156" s="39"/>
      <c r="E156" s="40" t="s">
        <v>0</v>
      </c>
      <c r="F156" s="51">
        <v>12</v>
      </c>
      <c r="G156" s="1"/>
      <c r="H156" s="42">
        <f>ROUND(F156*G156,2)</f>
        <v>0</v>
      </c>
    </row>
    <row r="157" spans="1:8" ht="25.7" customHeight="1" x14ac:dyDescent="0.2">
      <c r="A157" s="90"/>
      <c r="B157" s="37" t="s">
        <v>200</v>
      </c>
      <c r="C157" s="38" t="s">
        <v>201</v>
      </c>
      <c r="D157" s="39" t="s">
        <v>45</v>
      </c>
      <c r="E157" s="40"/>
      <c r="F157" s="51"/>
      <c r="G157" s="49"/>
      <c r="H157" s="49"/>
    </row>
    <row r="158" spans="1:8" ht="25.7" customHeight="1" x14ac:dyDescent="0.2">
      <c r="A158" s="90"/>
      <c r="B158" s="40" t="s">
        <v>30</v>
      </c>
      <c r="C158" s="38" t="s">
        <v>202</v>
      </c>
      <c r="D158" s="39"/>
      <c r="E158" s="40" t="s">
        <v>0</v>
      </c>
      <c r="F158" s="51">
        <v>10</v>
      </c>
      <c r="G158" s="1"/>
      <c r="H158" s="42">
        <f>ROUND(F158*G158,2)</f>
        <v>0</v>
      </c>
    </row>
    <row r="159" spans="1:8" ht="25.7" customHeight="1" x14ac:dyDescent="0.2">
      <c r="A159" s="90"/>
      <c r="B159" s="37" t="s">
        <v>203</v>
      </c>
      <c r="C159" s="38" t="s">
        <v>204</v>
      </c>
      <c r="D159" s="39" t="s">
        <v>45</v>
      </c>
      <c r="E159" s="40"/>
      <c r="F159" s="41"/>
      <c r="G159" s="49"/>
      <c r="H159" s="49"/>
    </row>
    <row r="160" spans="1:8" ht="25.7" customHeight="1" x14ac:dyDescent="0.2">
      <c r="A160" s="90"/>
      <c r="B160" s="40" t="s">
        <v>30</v>
      </c>
      <c r="C160" s="38" t="s">
        <v>202</v>
      </c>
      <c r="D160" s="39"/>
      <c r="E160" s="40" t="s">
        <v>0</v>
      </c>
      <c r="F160" s="51">
        <v>1</v>
      </c>
      <c r="G160" s="1"/>
      <c r="H160" s="42">
        <f>ROUND(F160*G160,2)</f>
        <v>0</v>
      </c>
    </row>
    <row r="161" spans="1:8" ht="25.7" customHeight="1" x14ac:dyDescent="0.2">
      <c r="A161" s="90"/>
      <c r="B161" s="37" t="s">
        <v>205</v>
      </c>
      <c r="C161" s="38" t="s">
        <v>67</v>
      </c>
      <c r="D161" s="39" t="s">
        <v>486</v>
      </c>
      <c r="E161" s="40" t="s">
        <v>38</v>
      </c>
      <c r="F161" s="41">
        <v>120</v>
      </c>
      <c r="G161" s="1"/>
      <c r="H161" s="42">
        <f>ROUND(F161*G161,2)</f>
        <v>0</v>
      </c>
    </row>
    <row r="162" spans="1:8" ht="25.7" customHeight="1" x14ac:dyDescent="0.2">
      <c r="A162" s="90"/>
      <c r="B162" s="37" t="s">
        <v>206</v>
      </c>
      <c r="C162" s="38" t="s">
        <v>207</v>
      </c>
      <c r="D162" s="39" t="s">
        <v>103</v>
      </c>
      <c r="E162" s="40" t="s">
        <v>38</v>
      </c>
      <c r="F162" s="41">
        <v>100</v>
      </c>
      <c r="G162" s="1"/>
      <c r="H162" s="42">
        <f>ROUND(F162*G162,2)</f>
        <v>0</v>
      </c>
    </row>
    <row r="163" spans="1:8" ht="25.7" customHeight="1" x14ac:dyDescent="0.2">
      <c r="A163" s="90"/>
      <c r="B163" s="37" t="s">
        <v>208</v>
      </c>
      <c r="C163" s="38" t="s">
        <v>105</v>
      </c>
      <c r="D163" s="39" t="s">
        <v>45</v>
      </c>
      <c r="E163" s="40"/>
      <c r="F163" s="41"/>
      <c r="G163" s="49"/>
      <c r="H163" s="49"/>
    </row>
    <row r="164" spans="1:8" ht="25.7" customHeight="1" x14ac:dyDescent="0.2">
      <c r="A164" s="90"/>
      <c r="B164" s="40" t="s">
        <v>30</v>
      </c>
      <c r="C164" s="38" t="s">
        <v>106</v>
      </c>
      <c r="D164" s="39"/>
      <c r="E164" s="40" t="s">
        <v>0</v>
      </c>
      <c r="F164" s="51">
        <v>4</v>
      </c>
      <c r="G164" s="1"/>
      <c r="H164" s="42">
        <f>ROUND(F164*G164,2)</f>
        <v>0</v>
      </c>
    </row>
    <row r="165" spans="1:8" ht="25.7" customHeight="1" x14ac:dyDescent="0.2">
      <c r="A165" s="90"/>
      <c r="B165" s="37" t="s">
        <v>209</v>
      </c>
      <c r="C165" s="38" t="s">
        <v>210</v>
      </c>
      <c r="D165" s="39" t="s">
        <v>45</v>
      </c>
      <c r="E165" s="40"/>
      <c r="F165" s="41"/>
      <c r="G165" s="49"/>
      <c r="H165" s="49"/>
    </row>
    <row r="166" spans="1:8" ht="25.7" customHeight="1" x14ac:dyDescent="0.2">
      <c r="A166" s="90"/>
      <c r="B166" s="40" t="s">
        <v>30</v>
      </c>
      <c r="C166" s="38" t="s">
        <v>211</v>
      </c>
      <c r="D166" s="39"/>
      <c r="E166" s="40"/>
      <c r="F166" s="41"/>
      <c r="G166" s="49"/>
      <c r="H166" s="49"/>
    </row>
    <row r="167" spans="1:8" ht="25.7" customHeight="1" x14ac:dyDescent="0.2">
      <c r="A167" s="90"/>
      <c r="B167" s="50" t="s">
        <v>32</v>
      </c>
      <c r="C167" s="38" t="s">
        <v>212</v>
      </c>
      <c r="D167" s="39"/>
      <c r="E167" s="40" t="s">
        <v>0</v>
      </c>
      <c r="F167" s="51">
        <v>24</v>
      </c>
      <c r="G167" s="1"/>
      <c r="H167" s="42">
        <f>ROUND(F167*G167,2)</f>
        <v>0</v>
      </c>
    </row>
    <row r="168" spans="1:8" ht="25.7" customHeight="1" x14ac:dyDescent="0.2">
      <c r="A168" s="90"/>
      <c r="B168" s="50" t="s">
        <v>39</v>
      </c>
      <c r="C168" s="38" t="s">
        <v>213</v>
      </c>
      <c r="D168" s="39"/>
      <c r="E168" s="40" t="s">
        <v>0</v>
      </c>
      <c r="F168" s="51">
        <v>5</v>
      </c>
      <c r="G168" s="1"/>
      <c r="H168" s="42">
        <f>ROUND(F168*G168,2)</f>
        <v>0</v>
      </c>
    </row>
    <row r="169" spans="1:8" ht="25.7" customHeight="1" x14ac:dyDescent="0.2">
      <c r="A169" s="90"/>
      <c r="B169" s="40" t="s">
        <v>35</v>
      </c>
      <c r="C169" s="38" t="s">
        <v>214</v>
      </c>
      <c r="D169" s="39"/>
      <c r="E169" s="40"/>
      <c r="F169" s="41"/>
      <c r="G169" s="49"/>
      <c r="H169" s="49"/>
    </row>
    <row r="170" spans="1:8" ht="25.7" customHeight="1" x14ac:dyDescent="0.2">
      <c r="A170" s="90"/>
      <c r="B170" s="50" t="s">
        <v>32</v>
      </c>
      <c r="C170" s="38" t="s">
        <v>213</v>
      </c>
      <c r="D170" s="39"/>
      <c r="E170" s="40" t="s">
        <v>38</v>
      </c>
      <c r="F170" s="41">
        <v>70</v>
      </c>
      <c r="G170" s="1"/>
      <c r="H170" s="42">
        <f>ROUND(F170*G170,2)</f>
        <v>0</v>
      </c>
    </row>
    <row r="171" spans="1:8" ht="25.7" customHeight="1" x14ac:dyDescent="0.2">
      <c r="A171" s="90"/>
      <c r="B171" s="37" t="s">
        <v>216</v>
      </c>
      <c r="C171" s="38" t="s">
        <v>108</v>
      </c>
      <c r="D171" s="39" t="s">
        <v>109</v>
      </c>
      <c r="E171" s="40"/>
      <c r="F171" s="41"/>
      <c r="G171" s="49"/>
      <c r="H171" s="49"/>
    </row>
    <row r="172" spans="1:8" ht="25.7" customHeight="1" x14ac:dyDescent="0.2">
      <c r="A172" s="90"/>
      <c r="B172" s="40" t="s">
        <v>30</v>
      </c>
      <c r="C172" s="38" t="s">
        <v>217</v>
      </c>
      <c r="D172" s="39"/>
      <c r="E172" s="40"/>
      <c r="F172" s="41"/>
      <c r="G172" s="49"/>
      <c r="H172" s="49"/>
    </row>
    <row r="173" spans="1:8" ht="25.7" customHeight="1" x14ac:dyDescent="0.2">
      <c r="A173" s="90"/>
      <c r="B173" s="50" t="s">
        <v>32</v>
      </c>
      <c r="C173" s="38" t="s">
        <v>218</v>
      </c>
      <c r="D173" s="39"/>
      <c r="E173" s="40" t="s">
        <v>38</v>
      </c>
      <c r="F173" s="41">
        <v>253</v>
      </c>
      <c r="G173" s="1"/>
      <c r="H173" s="42">
        <f>ROUND(F173*G173,2)</f>
        <v>0</v>
      </c>
    </row>
    <row r="174" spans="1:8" ht="25.7" customHeight="1" x14ac:dyDescent="0.2">
      <c r="A174" s="90"/>
      <c r="B174" s="50" t="s">
        <v>39</v>
      </c>
      <c r="C174" s="38" t="s">
        <v>219</v>
      </c>
      <c r="D174" s="39"/>
      <c r="E174" s="40" t="s">
        <v>38</v>
      </c>
      <c r="F174" s="41">
        <v>185</v>
      </c>
      <c r="G174" s="1"/>
      <c r="H174" s="42">
        <f>ROUND(F174*G174,2)</f>
        <v>0</v>
      </c>
    </row>
    <row r="175" spans="1:8" ht="25.7" customHeight="1" x14ac:dyDescent="0.2">
      <c r="A175" s="90"/>
      <c r="B175" s="40" t="s">
        <v>35</v>
      </c>
      <c r="C175" s="38" t="s">
        <v>220</v>
      </c>
      <c r="D175" s="39"/>
      <c r="E175" s="40"/>
      <c r="F175" s="41"/>
      <c r="G175" s="49"/>
      <c r="H175" s="49"/>
    </row>
    <row r="176" spans="1:8" ht="25.7" customHeight="1" x14ac:dyDescent="0.2">
      <c r="A176" s="90"/>
      <c r="B176" s="50" t="s">
        <v>32</v>
      </c>
      <c r="C176" s="38" t="s">
        <v>221</v>
      </c>
      <c r="D176" s="39"/>
      <c r="E176" s="40" t="s">
        <v>38</v>
      </c>
      <c r="F176" s="41">
        <v>253</v>
      </c>
      <c r="G176" s="1"/>
      <c r="H176" s="42">
        <f>ROUND(F176*G176,2)</f>
        <v>0</v>
      </c>
    </row>
    <row r="177" spans="1:8" ht="25.7" customHeight="1" x14ac:dyDescent="0.2">
      <c r="A177" s="90"/>
      <c r="B177" s="50" t="s">
        <v>39</v>
      </c>
      <c r="C177" s="38" t="s">
        <v>219</v>
      </c>
      <c r="D177" s="39"/>
      <c r="E177" s="40" t="s">
        <v>38</v>
      </c>
      <c r="F177" s="41">
        <v>185</v>
      </c>
      <c r="G177" s="1"/>
      <c r="H177" s="42">
        <f>ROUND(F177*G177,2)</f>
        <v>0</v>
      </c>
    </row>
    <row r="178" spans="1:8" ht="25.7" customHeight="1" x14ac:dyDescent="0.2">
      <c r="A178" s="90"/>
      <c r="B178" s="50" t="s">
        <v>99</v>
      </c>
      <c r="C178" s="38" t="s">
        <v>222</v>
      </c>
      <c r="D178" s="39"/>
      <c r="E178" s="40" t="s">
        <v>38</v>
      </c>
      <c r="F178" s="41">
        <v>1710</v>
      </c>
      <c r="G178" s="1"/>
      <c r="H178" s="42">
        <f>ROUND(F178*G178,2)</f>
        <v>0</v>
      </c>
    </row>
    <row r="179" spans="1:8" ht="25.7" customHeight="1" x14ac:dyDescent="0.2">
      <c r="A179" s="90"/>
      <c r="B179" s="37" t="s">
        <v>223</v>
      </c>
      <c r="C179" s="38" t="s">
        <v>504</v>
      </c>
      <c r="D179" s="39" t="s">
        <v>152</v>
      </c>
      <c r="E179" s="40"/>
      <c r="F179" s="41"/>
      <c r="G179" s="49"/>
      <c r="H179" s="49"/>
    </row>
    <row r="180" spans="1:8" ht="25.7" customHeight="1" x14ac:dyDescent="0.2">
      <c r="A180" s="90"/>
      <c r="B180" s="40" t="s">
        <v>30</v>
      </c>
      <c r="C180" s="38" t="s">
        <v>225</v>
      </c>
      <c r="D180" s="39"/>
      <c r="E180" s="40" t="s">
        <v>0</v>
      </c>
      <c r="F180" s="51">
        <v>12</v>
      </c>
      <c r="G180" s="1"/>
      <c r="H180" s="42">
        <f t="shared" ref="H180:H184" si="2">ROUND(F180*G180,2)</f>
        <v>0</v>
      </c>
    </row>
    <row r="181" spans="1:8" ht="25.7" customHeight="1" x14ac:dyDescent="0.2">
      <c r="A181" s="90"/>
      <c r="B181" s="40" t="s">
        <v>35</v>
      </c>
      <c r="C181" s="38" t="s">
        <v>226</v>
      </c>
      <c r="D181" s="39"/>
      <c r="E181" s="40" t="s">
        <v>0</v>
      </c>
      <c r="F181" s="51">
        <v>6</v>
      </c>
      <c r="G181" s="1"/>
      <c r="H181" s="42">
        <f t="shared" si="2"/>
        <v>0</v>
      </c>
    </row>
    <row r="182" spans="1:8" ht="25.7" customHeight="1" x14ac:dyDescent="0.2">
      <c r="A182" s="90"/>
      <c r="B182" s="40" t="s">
        <v>51</v>
      </c>
      <c r="C182" s="38" t="s">
        <v>227</v>
      </c>
      <c r="D182" s="39"/>
      <c r="E182" s="40" t="s">
        <v>0</v>
      </c>
      <c r="F182" s="51">
        <v>9</v>
      </c>
      <c r="G182" s="1"/>
      <c r="H182" s="42">
        <f t="shared" si="2"/>
        <v>0</v>
      </c>
    </row>
    <row r="183" spans="1:8" ht="25.7" customHeight="1" x14ac:dyDescent="0.2">
      <c r="A183" s="90"/>
      <c r="B183" s="40" t="s">
        <v>53</v>
      </c>
      <c r="C183" s="38" t="s">
        <v>228</v>
      </c>
      <c r="D183" s="39"/>
      <c r="E183" s="40" t="s">
        <v>0</v>
      </c>
      <c r="F183" s="51">
        <v>14</v>
      </c>
      <c r="G183" s="1"/>
      <c r="H183" s="42">
        <f t="shared" si="2"/>
        <v>0</v>
      </c>
    </row>
    <row r="184" spans="1:8" ht="25.7" customHeight="1" x14ac:dyDescent="0.2">
      <c r="A184" s="90"/>
      <c r="B184" s="40" t="s">
        <v>119</v>
      </c>
      <c r="C184" s="38" t="s">
        <v>229</v>
      </c>
      <c r="D184" s="39"/>
      <c r="E184" s="40" t="s">
        <v>0</v>
      </c>
      <c r="F184" s="51">
        <v>84</v>
      </c>
      <c r="G184" s="1"/>
      <c r="H184" s="42">
        <f t="shared" si="2"/>
        <v>0</v>
      </c>
    </row>
    <row r="185" spans="1:8" ht="25.7" customHeight="1" thickBot="1" x14ac:dyDescent="0.25">
      <c r="A185" s="88"/>
      <c r="B185" s="43" t="str">
        <f>B126</f>
        <v>D</v>
      </c>
      <c r="C185" s="44" t="str">
        <f>C126</f>
        <v>Rutland Street - Land Drainage Tunnel (Sta 0+679 to 2+388)</v>
      </c>
      <c r="D185" s="45"/>
      <c r="E185" s="46"/>
      <c r="F185" s="47"/>
      <c r="G185" s="48" t="s">
        <v>476</v>
      </c>
      <c r="H185" s="85">
        <f>SUBTOTAL(9,H127:H184)</f>
        <v>0</v>
      </c>
    </row>
    <row r="186" spans="1:8" ht="25.7" customHeight="1" thickTop="1" x14ac:dyDescent="0.2">
      <c r="A186" s="88"/>
      <c r="B186" s="53" t="s">
        <v>232</v>
      </c>
      <c r="C186" s="54" t="s">
        <v>233</v>
      </c>
      <c r="D186" s="55"/>
      <c r="E186" s="56"/>
      <c r="F186" s="57"/>
      <c r="G186" s="58"/>
      <c r="H186" s="59"/>
    </row>
    <row r="187" spans="1:8" ht="25.7" customHeight="1" x14ac:dyDescent="0.2">
      <c r="A187" s="90"/>
      <c r="B187" s="37" t="s">
        <v>234</v>
      </c>
      <c r="C187" s="38" t="s">
        <v>235</v>
      </c>
      <c r="D187" s="39"/>
      <c r="E187" s="40"/>
      <c r="F187" s="41"/>
      <c r="G187" s="49"/>
      <c r="H187" s="49"/>
    </row>
    <row r="188" spans="1:8" ht="25.7" customHeight="1" x14ac:dyDescent="0.2">
      <c r="A188" s="90"/>
      <c r="B188" s="40" t="s">
        <v>30</v>
      </c>
      <c r="C188" s="38" t="s">
        <v>236</v>
      </c>
      <c r="D188" s="39" t="s">
        <v>45</v>
      </c>
      <c r="E188" s="40"/>
      <c r="F188" s="41"/>
      <c r="G188" s="49"/>
      <c r="H188" s="49"/>
    </row>
    <row r="189" spans="1:8" ht="25.7" customHeight="1" x14ac:dyDescent="0.2">
      <c r="A189" s="90"/>
      <c r="B189" s="50" t="s">
        <v>32</v>
      </c>
      <c r="C189" s="38" t="s">
        <v>237</v>
      </c>
      <c r="D189" s="39"/>
      <c r="E189" s="40" t="s">
        <v>34</v>
      </c>
      <c r="F189" s="41">
        <v>12</v>
      </c>
      <c r="G189" s="1"/>
      <c r="H189" s="42">
        <f>ROUND(F189*G189,2)</f>
        <v>0</v>
      </c>
    </row>
    <row r="190" spans="1:8" ht="25.7" customHeight="1" x14ac:dyDescent="0.2">
      <c r="A190" s="90"/>
      <c r="B190" s="37" t="s">
        <v>238</v>
      </c>
      <c r="C190" s="38" t="s">
        <v>239</v>
      </c>
      <c r="D190" s="39"/>
      <c r="E190" s="40"/>
      <c r="F190" s="41"/>
      <c r="G190" s="49"/>
      <c r="H190" s="49"/>
    </row>
    <row r="191" spans="1:8" ht="25.7" customHeight="1" x14ac:dyDescent="0.2">
      <c r="A191" s="90"/>
      <c r="B191" s="40" t="s">
        <v>30</v>
      </c>
      <c r="C191" s="38" t="s">
        <v>122</v>
      </c>
      <c r="D191" s="39" t="s">
        <v>45</v>
      </c>
      <c r="E191" s="40"/>
      <c r="F191" s="41"/>
      <c r="G191" s="49"/>
      <c r="H191" s="49"/>
    </row>
    <row r="192" spans="1:8" ht="25.7" customHeight="1" x14ac:dyDescent="0.2">
      <c r="A192" s="90"/>
      <c r="B192" s="50" t="s">
        <v>32</v>
      </c>
      <c r="C192" s="38" t="s">
        <v>240</v>
      </c>
      <c r="D192" s="39"/>
      <c r="E192" s="40" t="s">
        <v>21</v>
      </c>
      <c r="F192" s="51">
        <v>1</v>
      </c>
      <c r="G192" s="1"/>
      <c r="H192" s="42">
        <f>ROUND(F192*G192,2)</f>
        <v>0</v>
      </c>
    </row>
    <row r="193" spans="1:8" ht="25.7" customHeight="1" x14ac:dyDescent="0.2">
      <c r="A193" s="90"/>
      <c r="B193" s="37" t="s">
        <v>241</v>
      </c>
      <c r="C193" s="38" t="s">
        <v>242</v>
      </c>
      <c r="D193" s="39"/>
      <c r="E193" s="40"/>
      <c r="F193" s="41"/>
      <c r="G193" s="49"/>
      <c r="H193" s="49"/>
    </row>
    <row r="194" spans="1:8" ht="25.7" customHeight="1" x14ac:dyDescent="0.2">
      <c r="A194" s="90"/>
      <c r="B194" s="40" t="s">
        <v>30</v>
      </c>
      <c r="C194" s="38" t="s">
        <v>243</v>
      </c>
      <c r="D194" s="39" t="s">
        <v>45</v>
      </c>
      <c r="E194" s="40" t="s">
        <v>0</v>
      </c>
      <c r="F194" s="51">
        <v>1</v>
      </c>
      <c r="G194" s="1"/>
      <c r="H194" s="42">
        <f>ROUND(F194*G194,2)</f>
        <v>0</v>
      </c>
    </row>
    <row r="195" spans="1:8" ht="25.7" customHeight="1" x14ac:dyDescent="0.2">
      <c r="A195" s="90"/>
      <c r="B195" s="37" t="s">
        <v>244</v>
      </c>
      <c r="C195" s="38" t="s">
        <v>245</v>
      </c>
      <c r="D195" s="39" t="s">
        <v>45</v>
      </c>
      <c r="E195" s="40"/>
      <c r="F195" s="51"/>
      <c r="G195" s="49"/>
      <c r="H195" s="49"/>
    </row>
    <row r="196" spans="1:8" ht="25.7" customHeight="1" x14ac:dyDescent="0.2">
      <c r="A196" s="90"/>
      <c r="B196" s="40" t="s">
        <v>30</v>
      </c>
      <c r="C196" s="38" t="s">
        <v>246</v>
      </c>
      <c r="D196" s="39"/>
      <c r="E196" s="40"/>
      <c r="F196" s="51"/>
      <c r="G196" s="49"/>
      <c r="H196" s="49"/>
    </row>
    <row r="197" spans="1:8" ht="25.7" customHeight="1" x14ac:dyDescent="0.2">
      <c r="A197" s="90"/>
      <c r="B197" s="50" t="s">
        <v>32</v>
      </c>
      <c r="C197" s="38" t="s">
        <v>236</v>
      </c>
      <c r="D197" s="39"/>
      <c r="E197" s="40" t="s">
        <v>0</v>
      </c>
      <c r="F197" s="51">
        <v>1</v>
      </c>
      <c r="G197" s="1"/>
      <c r="H197" s="42">
        <f>ROUND(F197*G197,2)</f>
        <v>0</v>
      </c>
    </row>
    <row r="198" spans="1:8" ht="25.7" customHeight="1" x14ac:dyDescent="0.2">
      <c r="A198" s="90"/>
      <c r="B198" s="37" t="s">
        <v>247</v>
      </c>
      <c r="C198" s="38" t="s">
        <v>192</v>
      </c>
      <c r="D198" s="39" t="s">
        <v>45</v>
      </c>
      <c r="E198" s="40"/>
      <c r="F198" s="51"/>
      <c r="G198" s="49"/>
      <c r="H198" s="49"/>
    </row>
    <row r="199" spans="1:8" ht="25.7" customHeight="1" x14ac:dyDescent="0.2">
      <c r="A199" s="90"/>
      <c r="B199" s="40" t="s">
        <v>30</v>
      </c>
      <c r="C199" s="38" t="s">
        <v>248</v>
      </c>
      <c r="D199" s="39"/>
      <c r="E199" s="40" t="s">
        <v>0</v>
      </c>
      <c r="F199" s="51">
        <v>1</v>
      </c>
      <c r="G199" s="1"/>
      <c r="H199" s="42">
        <f>ROUND(F199*G199,2)</f>
        <v>0</v>
      </c>
    </row>
    <row r="200" spans="1:8" ht="25.7" customHeight="1" x14ac:dyDescent="0.2">
      <c r="A200" s="90"/>
      <c r="B200" s="37" t="s">
        <v>249</v>
      </c>
      <c r="C200" s="38" t="s">
        <v>59</v>
      </c>
      <c r="D200" s="39" t="s">
        <v>45</v>
      </c>
      <c r="E200" s="40"/>
      <c r="F200" s="41"/>
      <c r="G200" s="49"/>
      <c r="H200" s="49"/>
    </row>
    <row r="201" spans="1:8" ht="25.7" customHeight="1" x14ac:dyDescent="0.2">
      <c r="A201" s="90"/>
      <c r="B201" s="40" t="s">
        <v>30</v>
      </c>
      <c r="C201" s="38" t="s">
        <v>60</v>
      </c>
      <c r="D201" s="39"/>
      <c r="E201" s="40"/>
      <c r="F201" s="41"/>
      <c r="G201" s="49"/>
      <c r="H201" s="49"/>
    </row>
    <row r="202" spans="1:8" ht="25.7" customHeight="1" x14ac:dyDescent="0.2">
      <c r="A202" s="90"/>
      <c r="B202" s="50" t="s">
        <v>32</v>
      </c>
      <c r="C202" s="38" t="s">
        <v>195</v>
      </c>
      <c r="D202" s="39"/>
      <c r="E202" s="40" t="s">
        <v>38</v>
      </c>
      <c r="F202" s="41">
        <v>6</v>
      </c>
      <c r="G202" s="1"/>
      <c r="H202" s="42">
        <f>ROUND(F202*G202,2)</f>
        <v>0</v>
      </c>
    </row>
    <row r="203" spans="1:8" ht="25.7" customHeight="1" x14ac:dyDescent="0.2">
      <c r="A203" s="90"/>
      <c r="B203" s="37" t="s">
        <v>250</v>
      </c>
      <c r="C203" s="38" t="s">
        <v>67</v>
      </c>
      <c r="D203" s="39" t="s">
        <v>486</v>
      </c>
      <c r="E203" s="40" t="s">
        <v>38</v>
      </c>
      <c r="F203" s="41">
        <v>20</v>
      </c>
      <c r="G203" s="1"/>
      <c r="H203" s="42">
        <f>ROUND(F203*G203,2)</f>
        <v>0</v>
      </c>
    </row>
    <row r="204" spans="1:8" ht="25.7" customHeight="1" x14ac:dyDescent="0.2">
      <c r="A204" s="90"/>
      <c r="B204" s="37" t="s">
        <v>251</v>
      </c>
      <c r="C204" s="38" t="s">
        <v>252</v>
      </c>
      <c r="D204" s="39"/>
      <c r="E204" s="40"/>
      <c r="F204" s="41"/>
      <c r="G204" s="49"/>
      <c r="H204" s="49"/>
    </row>
    <row r="205" spans="1:8" ht="25.7" customHeight="1" x14ac:dyDescent="0.2">
      <c r="A205" s="90"/>
      <c r="B205" s="40" t="s">
        <v>30</v>
      </c>
      <c r="C205" s="38" t="s">
        <v>253</v>
      </c>
      <c r="D205" s="39" t="s">
        <v>45</v>
      </c>
      <c r="E205" s="40"/>
      <c r="F205" s="41"/>
      <c r="G205" s="49"/>
      <c r="H205" s="49"/>
    </row>
    <row r="206" spans="1:8" ht="25.7" customHeight="1" x14ac:dyDescent="0.2">
      <c r="A206" s="90"/>
      <c r="B206" s="50" t="s">
        <v>32</v>
      </c>
      <c r="C206" s="38" t="s">
        <v>254</v>
      </c>
      <c r="D206" s="39"/>
      <c r="E206" s="40" t="s">
        <v>34</v>
      </c>
      <c r="F206" s="41">
        <v>36.799999999999997</v>
      </c>
      <c r="G206" s="1"/>
      <c r="H206" s="42">
        <f>ROUND(F206*G206,2)</f>
        <v>0</v>
      </c>
    </row>
    <row r="207" spans="1:8" ht="25.7" customHeight="1" x14ac:dyDescent="0.2">
      <c r="A207" s="90"/>
      <c r="B207" s="37" t="s">
        <v>255</v>
      </c>
      <c r="C207" s="38" t="s">
        <v>256</v>
      </c>
      <c r="D207" s="39" t="s">
        <v>45</v>
      </c>
      <c r="E207" s="40"/>
      <c r="F207" s="41"/>
      <c r="G207" s="49"/>
      <c r="H207" s="49"/>
    </row>
    <row r="208" spans="1:8" ht="25.7" customHeight="1" x14ac:dyDescent="0.2">
      <c r="A208" s="90"/>
      <c r="B208" s="40" t="s">
        <v>30</v>
      </c>
      <c r="C208" s="38" t="s">
        <v>257</v>
      </c>
      <c r="D208" s="39"/>
      <c r="E208" s="40" t="s">
        <v>0</v>
      </c>
      <c r="F208" s="51">
        <v>2</v>
      </c>
      <c r="G208" s="1"/>
      <c r="H208" s="42">
        <f>ROUND(F208*G208,2)</f>
        <v>0</v>
      </c>
    </row>
    <row r="209" spans="1:8" ht="25.7" customHeight="1" x14ac:dyDescent="0.2">
      <c r="A209" s="90"/>
      <c r="B209" s="37" t="s">
        <v>258</v>
      </c>
      <c r="C209" s="38" t="s">
        <v>259</v>
      </c>
      <c r="D209" s="39" t="s">
        <v>339</v>
      </c>
      <c r="E209" s="40" t="s">
        <v>260</v>
      </c>
      <c r="F209" s="41">
        <v>1</v>
      </c>
      <c r="G209" s="1"/>
      <c r="H209" s="42">
        <f>ROUND(F209*G209,2)</f>
        <v>0</v>
      </c>
    </row>
    <row r="210" spans="1:8" ht="25.7" customHeight="1" x14ac:dyDescent="0.2">
      <c r="A210" s="90"/>
      <c r="B210" s="37" t="s">
        <v>261</v>
      </c>
      <c r="C210" s="38" t="s">
        <v>108</v>
      </c>
      <c r="D210" s="39" t="s">
        <v>109</v>
      </c>
      <c r="E210" s="40"/>
      <c r="F210" s="41"/>
      <c r="G210" s="49"/>
      <c r="H210" s="49"/>
    </row>
    <row r="211" spans="1:8" ht="25.7" customHeight="1" x14ac:dyDescent="0.2">
      <c r="A211" s="90"/>
      <c r="B211" s="40" t="s">
        <v>30</v>
      </c>
      <c r="C211" s="38" t="s">
        <v>262</v>
      </c>
      <c r="D211" s="39"/>
      <c r="E211" s="40"/>
      <c r="F211" s="41"/>
      <c r="G211" s="49"/>
      <c r="H211" s="49"/>
    </row>
    <row r="212" spans="1:8" ht="25.7" customHeight="1" x14ac:dyDescent="0.2">
      <c r="A212" s="90"/>
      <c r="B212" s="50" t="s">
        <v>32</v>
      </c>
      <c r="C212" s="38" t="s">
        <v>263</v>
      </c>
      <c r="D212" s="39"/>
      <c r="E212" s="40" t="s">
        <v>38</v>
      </c>
      <c r="F212" s="41">
        <v>117</v>
      </c>
      <c r="G212" s="1"/>
      <c r="H212" s="42">
        <f>ROUND(F212*G212,2)</f>
        <v>0</v>
      </c>
    </row>
    <row r="213" spans="1:8" ht="25.7" customHeight="1" x14ac:dyDescent="0.2">
      <c r="A213" s="90"/>
      <c r="B213" s="40" t="s">
        <v>35</v>
      </c>
      <c r="C213" s="38" t="s">
        <v>264</v>
      </c>
      <c r="D213" s="39"/>
      <c r="E213" s="40"/>
      <c r="F213" s="41"/>
      <c r="G213" s="49"/>
      <c r="H213" s="49"/>
    </row>
    <row r="214" spans="1:8" ht="25.7" customHeight="1" x14ac:dyDescent="0.2">
      <c r="A214" s="90"/>
      <c r="B214" s="50" t="s">
        <v>32</v>
      </c>
      <c r="C214" s="38" t="s">
        <v>265</v>
      </c>
      <c r="D214" s="39"/>
      <c r="E214" s="40" t="s">
        <v>38</v>
      </c>
      <c r="F214" s="41">
        <f>SUM(F189:F189)</f>
        <v>12</v>
      </c>
      <c r="G214" s="1"/>
      <c r="H214" s="42">
        <f>ROUND(F214*G214,2)</f>
        <v>0</v>
      </c>
    </row>
    <row r="215" spans="1:8" ht="25.7" customHeight="1" x14ac:dyDescent="0.2">
      <c r="A215" s="90"/>
      <c r="B215" s="50" t="s">
        <v>39</v>
      </c>
      <c r="C215" s="38" t="s">
        <v>263</v>
      </c>
      <c r="D215" s="39"/>
      <c r="E215" s="40" t="s">
        <v>38</v>
      </c>
      <c r="F215" s="41">
        <v>117</v>
      </c>
      <c r="G215" s="1"/>
      <c r="H215" s="42">
        <f>ROUND(F215*G215,2)</f>
        <v>0</v>
      </c>
    </row>
    <row r="216" spans="1:8" ht="25.7" customHeight="1" x14ac:dyDescent="0.2">
      <c r="A216" s="90"/>
      <c r="B216" s="40" t="s">
        <v>51</v>
      </c>
      <c r="C216" s="38" t="s">
        <v>172</v>
      </c>
      <c r="D216" s="39"/>
      <c r="E216" s="40"/>
      <c r="F216" s="41"/>
      <c r="G216" s="49"/>
      <c r="H216" s="49"/>
    </row>
    <row r="217" spans="1:8" ht="25.7" customHeight="1" x14ac:dyDescent="0.2">
      <c r="A217" s="90"/>
      <c r="B217" s="50" t="s">
        <v>32</v>
      </c>
      <c r="C217" s="38" t="s">
        <v>263</v>
      </c>
      <c r="D217" s="39"/>
      <c r="E217" s="40" t="s">
        <v>38</v>
      </c>
      <c r="F217" s="41">
        <v>117</v>
      </c>
      <c r="G217" s="1"/>
      <c r="H217" s="42">
        <f>ROUND(F217*G217,2)</f>
        <v>0</v>
      </c>
    </row>
    <row r="218" spans="1:8" ht="25.7" customHeight="1" x14ac:dyDescent="0.2">
      <c r="A218" s="90"/>
      <c r="B218" s="37" t="s">
        <v>266</v>
      </c>
      <c r="C218" s="38" t="s">
        <v>267</v>
      </c>
      <c r="D218" s="39" t="s">
        <v>268</v>
      </c>
      <c r="E218" s="40"/>
      <c r="F218" s="41"/>
      <c r="G218" s="49"/>
      <c r="H218" s="49"/>
    </row>
    <row r="219" spans="1:8" ht="25.7" customHeight="1" x14ac:dyDescent="0.2">
      <c r="A219" s="90"/>
      <c r="B219" s="40" t="s">
        <v>30</v>
      </c>
      <c r="C219" s="38" t="s">
        <v>269</v>
      </c>
      <c r="D219" s="39"/>
      <c r="E219" s="40"/>
      <c r="F219" s="41"/>
      <c r="G219" s="49"/>
      <c r="H219" s="49"/>
    </row>
    <row r="220" spans="1:8" ht="25.7" customHeight="1" x14ac:dyDescent="0.2">
      <c r="A220" s="90"/>
      <c r="B220" s="50" t="s">
        <v>32</v>
      </c>
      <c r="C220" s="38" t="s">
        <v>237</v>
      </c>
      <c r="D220" s="39"/>
      <c r="E220" s="40" t="s">
        <v>38</v>
      </c>
      <c r="F220" s="41">
        <v>32</v>
      </c>
      <c r="G220" s="1"/>
      <c r="H220" s="42">
        <f>ROUND(F220*G220,2)</f>
        <v>0</v>
      </c>
    </row>
    <row r="221" spans="1:8" ht="25.7" customHeight="1" x14ac:dyDescent="0.2">
      <c r="A221" s="90"/>
      <c r="B221" s="37" t="s">
        <v>270</v>
      </c>
      <c r="C221" s="38" t="s">
        <v>271</v>
      </c>
      <c r="D221" s="39" t="s">
        <v>268</v>
      </c>
      <c r="E221" s="40"/>
      <c r="F221" s="41"/>
      <c r="G221" s="49"/>
      <c r="H221" s="49"/>
    </row>
    <row r="222" spans="1:8" ht="25.7" customHeight="1" x14ac:dyDescent="0.2">
      <c r="A222" s="90"/>
      <c r="B222" s="40" t="s">
        <v>30</v>
      </c>
      <c r="C222" s="38" t="s">
        <v>272</v>
      </c>
      <c r="D222" s="39"/>
      <c r="E222" s="40" t="s">
        <v>0</v>
      </c>
      <c r="F222" s="51">
        <v>1</v>
      </c>
      <c r="G222" s="1"/>
      <c r="H222" s="42">
        <f>ROUND(F222*G222,2)</f>
        <v>0</v>
      </c>
    </row>
    <row r="223" spans="1:8" ht="25.7" customHeight="1" x14ac:dyDescent="0.2">
      <c r="A223" s="90"/>
      <c r="B223" s="37" t="s">
        <v>273</v>
      </c>
      <c r="C223" s="38" t="s">
        <v>274</v>
      </c>
      <c r="D223" s="39" t="s">
        <v>268</v>
      </c>
      <c r="E223" s="40"/>
      <c r="F223" s="51"/>
      <c r="G223" s="49"/>
      <c r="H223" s="49"/>
    </row>
    <row r="224" spans="1:8" ht="25.7" customHeight="1" x14ac:dyDescent="0.2">
      <c r="A224" s="90"/>
      <c r="B224" s="40" t="s">
        <v>30</v>
      </c>
      <c r="C224" s="38" t="s">
        <v>275</v>
      </c>
      <c r="D224" s="39"/>
      <c r="E224" s="40" t="s">
        <v>0</v>
      </c>
      <c r="F224" s="51">
        <v>1</v>
      </c>
      <c r="G224" s="1"/>
      <c r="H224" s="42">
        <f>ROUND(F224*G224,2)</f>
        <v>0</v>
      </c>
    </row>
    <row r="225" spans="1:8" ht="25.7" customHeight="1" x14ac:dyDescent="0.2">
      <c r="A225" s="90"/>
      <c r="B225" s="37" t="s">
        <v>276</v>
      </c>
      <c r="C225" s="38" t="s">
        <v>277</v>
      </c>
      <c r="D225" s="39" t="s">
        <v>490</v>
      </c>
      <c r="E225" s="40"/>
      <c r="F225" s="41"/>
      <c r="G225" s="49"/>
      <c r="H225" s="49"/>
    </row>
    <row r="226" spans="1:8" ht="25.7" customHeight="1" x14ac:dyDescent="0.2">
      <c r="A226" s="90"/>
      <c r="B226" s="40" t="s">
        <v>30</v>
      </c>
      <c r="C226" s="38" t="s">
        <v>278</v>
      </c>
      <c r="D226" s="39"/>
      <c r="E226" s="40" t="s">
        <v>15</v>
      </c>
      <c r="F226" s="41">
        <v>15</v>
      </c>
      <c r="G226" s="1"/>
      <c r="H226" s="42">
        <f>ROUND(F226*G226,2)</f>
        <v>0</v>
      </c>
    </row>
    <row r="227" spans="1:8" ht="25.7" customHeight="1" x14ac:dyDescent="0.2">
      <c r="A227" s="90"/>
      <c r="B227" s="37" t="s">
        <v>279</v>
      </c>
      <c r="C227" s="38" t="s">
        <v>505</v>
      </c>
      <c r="D227" s="39" t="s">
        <v>268</v>
      </c>
      <c r="E227" s="40"/>
      <c r="F227" s="41"/>
      <c r="G227" s="49"/>
      <c r="H227" s="49"/>
    </row>
    <row r="228" spans="1:8" ht="25.7" customHeight="1" x14ac:dyDescent="0.2">
      <c r="A228" s="90"/>
      <c r="B228" s="40" t="s">
        <v>30</v>
      </c>
      <c r="C228" s="38" t="s">
        <v>280</v>
      </c>
      <c r="D228" s="39"/>
      <c r="E228" s="40" t="s">
        <v>0</v>
      </c>
      <c r="F228" s="51">
        <v>2</v>
      </c>
      <c r="G228" s="1"/>
      <c r="H228" s="42">
        <f>ROUND(F228*G228,2)</f>
        <v>0</v>
      </c>
    </row>
    <row r="229" spans="1:8" ht="25.7" customHeight="1" thickBot="1" x14ac:dyDescent="0.25">
      <c r="A229" s="86"/>
      <c r="B229" s="43" t="str">
        <f>B186</f>
        <v>E</v>
      </c>
      <c r="C229" s="44" t="str">
        <f>C186</f>
        <v>Assiniboine Pathway Crossing</v>
      </c>
      <c r="D229" s="45"/>
      <c r="E229" s="46"/>
      <c r="F229" s="47"/>
      <c r="G229" s="48" t="s">
        <v>476</v>
      </c>
      <c r="H229" s="85">
        <f>SUBTOTAL(9,H187:H228)</f>
        <v>0</v>
      </c>
    </row>
    <row r="230" spans="1:8" ht="25.7" customHeight="1" thickTop="1" x14ac:dyDescent="0.2">
      <c r="A230" s="88"/>
      <c r="B230" s="53" t="s">
        <v>281</v>
      </c>
      <c r="C230" s="54" t="s">
        <v>282</v>
      </c>
      <c r="D230" s="55"/>
      <c r="E230" s="56"/>
      <c r="F230" s="57"/>
      <c r="G230" s="58"/>
      <c r="H230" s="59"/>
    </row>
    <row r="231" spans="1:8" ht="25.7" customHeight="1" x14ac:dyDescent="0.2">
      <c r="A231" s="90"/>
      <c r="B231" s="37" t="s">
        <v>283</v>
      </c>
      <c r="C231" s="38" t="s">
        <v>284</v>
      </c>
      <c r="D231" s="39" t="s">
        <v>45</v>
      </c>
      <c r="E231" s="40"/>
      <c r="F231" s="41"/>
      <c r="G231" s="49"/>
      <c r="H231" s="49"/>
    </row>
    <row r="232" spans="1:8" ht="25.7" customHeight="1" x14ac:dyDescent="0.2">
      <c r="A232" s="90"/>
      <c r="B232" s="40" t="s">
        <v>30</v>
      </c>
      <c r="C232" s="38" t="s">
        <v>117</v>
      </c>
      <c r="D232" s="39"/>
      <c r="E232" s="40"/>
      <c r="F232" s="41"/>
      <c r="G232" s="49"/>
      <c r="H232" s="49"/>
    </row>
    <row r="233" spans="1:8" ht="25.7" customHeight="1" x14ac:dyDescent="0.2">
      <c r="A233" s="90"/>
      <c r="B233" s="50" t="s">
        <v>32</v>
      </c>
      <c r="C233" s="38" t="s">
        <v>254</v>
      </c>
      <c r="D233" s="39"/>
      <c r="E233" s="40" t="s">
        <v>38</v>
      </c>
      <c r="F233" s="41">
        <v>11.1</v>
      </c>
      <c r="G233" s="1"/>
      <c r="H233" s="42">
        <f>ROUND(F233*G233,2)</f>
        <v>0</v>
      </c>
    </row>
    <row r="234" spans="1:8" ht="25.7" customHeight="1" x14ac:dyDescent="0.2">
      <c r="A234" s="90"/>
      <c r="B234" s="50" t="s">
        <v>39</v>
      </c>
      <c r="C234" s="38" t="s">
        <v>237</v>
      </c>
      <c r="D234" s="39"/>
      <c r="E234" s="40" t="s">
        <v>38</v>
      </c>
      <c r="F234" s="41">
        <v>6</v>
      </c>
      <c r="G234" s="1"/>
      <c r="H234" s="42">
        <f>ROUND(F234*G234,2)</f>
        <v>0</v>
      </c>
    </row>
    <row r="235" spans="1:8" ht="25.7" customHeight="1" x14ac:dyDescent="0.2">
      <c r="A235" s="90"/>
      <c r="B235" s="40" t="s">
        <v>35</v>
      </c>
      <c r="C235" s="38" t="s">
        <v>285</v>
      </c>
      <c r="D235" s="39"/>
      <c r="E235" s="40"/>
      <c r="F235" s="41"/>
      <c r="G235" s="49"/>
      <c r="H235" s="49"/>
    </row>
    <row r="236" spans="1:8" ht="25.7" customHeight="1" x14ac:dyDescent="0.2">
      <c r="A236" s="90"/>
      <c r="B236" s="50" t="s">
        <v>32</v>
      </c>
      <c r="C236" s="38" t="s">
        <v>506</v>
      </c>
      <c r="D236" s="39"/>
      <c r="E236" s="40" t="s">
        <v>38</v>
      </c>
      <c r="F236" s="41">
        <v>14</v>
      </c>
      <c r="G236" s="1"/>
      <c r="H236" s="42">
        <f>ROUND(F236*G236,2)</f>
        <v>0</v>
      </c>
    </row>
    <row r="237" spans="1:8" ht="25.7" customHeight="1" x14ac:dyDescent="0.2">
      <c r="A237" s="90"/>
      <c r="B237" s="50" t="s">
        <v>39</v>
      </c>
      <c r="C237" s="38" t="s">
        <v>237</v>
      </c>
      <c r="D237" s="39"/>
      <c r="E237" s="40" t="s">
        <v>38</v>
      </c>
      <c r="F237" s="41">
        <v>6</v>
      </c>
      <c r="G237" s="1"/>
      <c r="H237" s="42">
        <f>ROUND(F237*G237,2)</f>
        <v>0</v>
      </c>
    </row>
    <row r="238" spans="1:8" ht="25.7" customHeight="1" x14ac:dyDescent="0.2">
      <c r="A238" s="90"/>
      <c r="B238" s="37" t="s">
        <v>286</v>
      </c>
      <c r="C238" s="38" t="s">
        <v>121</v>
      </c>
      <c r="D238" s="39" t="s">
        <v>45</v>
      </c>
      <c r="E238" s="40"/>
      <c r="F238" s="41"/>
      <c r="G238" s="49"/>
      <c r="H238" s="49"/>
    </row>
    <row r="239" spans="1:8" ht="25.7" customHeight="1" x14ac:dyDescent="0.2">
      <c r="A239" s="90"/>
      <c r="B239" s="40" t="s">
        <v>30</v>
      </c>
      <c r="C239" s="38" t="s">
        <v>122</v>
      </c>
      <c r="D239" s="39"/>
      <c r="E239" s="40"/>
      <c r="F239" s="41"/>
      <c r="G239" s="49"/>
      <c r="H239" s="49"/>
    </row>
    <row r="240" spans="1:8" ht="25.7" customHeight="1" x14ac:dyDescent="0.2">
      <c r="A240" s="90"/>
      <c r="B240" s="50" t="s">
        <v>32</v>
      </c>
      <c r="C240" s="38" t="s">
        <v>287</v>
      </c>
      <c r="D240" s="39"/>
      <c r="E240" s="40" t="s">
        <v>21</v>
      </c>
      <c r="F240" s="51">
        <v>1</v>
      </c>
      <c r="G240" s="1"/>
      <c r="H240" s="42">
        <f>ROUND(F240*G240,2)</f>
        <v>0</v>
      </c>
    </row>
    <row r="241" spans="1:8" ht="25.7" customHeight="1" x14ac:dyDescent="0.2">
      <c r="A241" s="90"/>
      <c r="B241" s="50" t="s">
        <v>39</v>
      </c>
      <c r="C241" s="38" t="s">
        <v>288</v>
      </c>
      <c r="D241" s="39"/>
      <c r="E241" s="40" t="s">
        <v>21</v>
      </c>
      <c r="F241" s="51">
        <v>1</v>
      </c>
      <c r="G241" s="1"/>
      <c r="H241" s="42">
        <f>ROUND(F241*G241,2)</f>
        <v>0</v>
      </c>
    </row>
    <row r="242" spans="1:8" ht="25.7" customHeight="1" x14ac:dyDescent="0.2">
      <c r="A242" s="90"/>
      <c r="B242" s="37" t="s">
        <v>289</v>
      </c>
      <c r="C242" s="38" t="s">
        <v>242</v>
      </c>
      <c r="D242" s="39" t="s">
        <v>45</v>
      </c>
      <c r="E242" s="40"/>
      <c r="F242" s="41"/>
      <c r="G242" s="49"/>
      <c r="H242" s="49"/>
    </row>
    <row r="243" spans="1:8" ht="25.7" customHeight="1" x14ac:dyDescent="0.2">
      <c r="A243" s="90"/>
      <c r="B243" s="40" t="s">
        <v>30</v>
      </c>
      <c r="C243" s="38" t="s">
        <v>170</v>
      </c>
      <c r="D243" s="39"/>
      <c r="E243" s="40" t="s">
        <v>0</v>
      </c>
      <c r="F243" s="51">
        <v>1</v>
      </c>
      <c r="G243" s="1"/>
      <c r="H243" s="42">
        <f>ROUND(F243*G243,2)</f>
        <v>0</v>
      </c>
    </row>
    <row r="244" spans="1:8" ht="25.7" customHeight="1" x14ac:dyDescent="0.2">
      <c r="A244" s="90"/>
      <c r="B244" s="40" t="s">
        <v>35</v>
      </c>
      <c r="C244" s="38" t="s">
        <v>290</v>
      </c>
      <c r="D244" s="39"/>
      <c r="E244" s="40" t="s">
        <v>0</v>
      </c>
      <c r="F244" s="51">
        <v>1</v>
      </c>
      <c r="G244" s="1"/>
      <c r="H244" s="42">
        <f>ROUND(F244*G244,2)</f>
        <v>0</v>
      </c>
    </row>
    <row r="245" spans="1:8" ht="25.7" customHeight="1" x14ac:dyDescent="0.2">
      <c r="A245" s="90"/>
      <c r="B245" s="37" t="s">
        <v>291</v>
      </c>
      <c r="C245" s="38" t="s">
        <v>292</v>
      </c>
      <c r="D245" s="39" t="s">
        <v>45</v>
      </c>
      <c r="E245" s="40"/>
      <c r="F245" s="41"/>
      <c r="G245" s="49"/>
      <c r="H245" s="49"/>
    </row>
    <row r="246" spans="1:8" ht="25.7" customHeight="1" x14ac:dyDescent="0.2">
      <c r="A246" s="90"/>
      <c r="B246" s="40" t="s">
        <v>30</v>
      </c>
      <c r="C246" s="38" t="s">
        <v>246</v>
      </c>
      <c r="D246" s="39"/>
      <c r="E246" s="40"/>
      <c r="F246" s="41"/>
      <c r="G246" s="49"/>
      <c r="H246" s="49"/>
    </row>
    <row r="247" spans="1:8" ht="25.7" customHeight="1" x14ac:dyDescent="0.2">
      <c r="A247" s="90"/>
      <c r="B247" s="50" t="s">
        <v>32</v>
      </c>
      <c r="C247" s="38" t="s">
        <v>117</v>
      </c>
      <c r="D247" s="39"/>
      <c r="E247" s="40" t="s">
        <v>0</v>
      </c>
      <c r="F247" s="51">
        <v>1</v>
      </c>
      <c r="G247" s="1"/>
      <c r="H247" s="42">
        <f>ROUND(F247*G247,2)</f>
        <v>0</v>
      </c>
    </row>
    <row r="248" spans="1:8" ht="25.7" customHeight="1" x14ac:dyDescent="0.2">
      <c r="A248" s="90"/>
      <c r="B248" s="50" t="s">
        <v>39</v>
      </c>
      <c r="C248" s="38" t="s">
        <v>285</v>
      </c>
      <c r="D248" s="39"/>
      <c r="E248" s="40" t="s">
        <v>0</v>
      </c>
      <c r="F248" s="51">
        <v>1</v>
      </c>
      <c r="G248" s="1"/>
      <c r="H248" s="42">
        <f>ROUND(F248*G248,2)</f>
        <v>0</v>
      </c>
    </row>
    <row r="249" spans="1:8" ht="25.7" customHeight="1" x14ac:dyDescent="0.2">
      <c r="A249" s="90"/>
      <c r="B249" s="37" t="s">
        <v>293</v>
      </c>
      <c r="C249" s="38" t="s">
        <v>59</v>
      </c>
      <c r="D249" s="39" t="s">
        <v>45</v>
      </c>
      <c r="E249" s="40"/>
      <c r="F249" s="41"/>
      <c r="G249" s="49"/>
      <c r="H249" s="49"/>
    </row>
    <row r="250" spans="1:8" ht="25.7" customHeight="1" x14ac:dyDescent="0.2">
      <c r="A250" s="90"/>
      <c r="B250" s="40" t="s">
        <v>30</v>
      </c>
      <c r="C250" s="38" t="s">
        <v>60</v>
      </c>
      <c r="D250" s="39"/>
      <c r="E250" s="40"/>
      <c r="F250" s="41"/>
      <c r="G250" s="49"/>
      <c r="H250" s="49"/>
    </row>
    <row r="251" spans="1:8" ht="25.7" customHeight="1" x14ac:dyDescent="0.2">
      <c r="A251" s="90"/>
      <c r="B251" s="50" t="s">
        <v>32</v>
      </c>
      <c r="C251" s="38" t="s">
        <v>61</v>
      </c>
      <c r="D251" s="39"/>
      <c r="E251" s="40" t="s">
        <v>38</v>
      </c>
      <c r="F251" s="41">
        <v>8</v>
      </c>
      <c r="G251" s="1"/>
      <c r="H251" s="42">
        <f>ROUND(F251*G251,2)</f>
        <v>0</v>
      </c>
    </row>
    <row r="252" spans="1:8" ht="25.7" customHeight="1" x14ac:dyDescent="0.2">
      <c r="A252" s="90"/>
      <c r="B252" s="37" t="s">
        <v>294</v>
      </c>
      <c r="C252" s="38" t="s">
        <v>201</v>
      </c>
      <c r="D252" s="39" t="s">
        <v>45</v>
      </c>
      <c r="E252" s="40"/>
      <c r="F252" s="41"/>
      <c r="G252" s="49"/>
      <c r="H252" s="49"/>
    </row>
    <row r="253" spans="1:8" ht="25.7" customHeight="1" x14ac:dyDescent="0.2">
      <c r="A253" s="90"/>
      <c r="B253" s="40" t="s">
        <v>30</v>
      </c>
      <c r="C253" s="38" t="s">
        <v>215</v>
      </c>
      <c r="D253" s="39"/>
      <c r="E253" s="40" t="s">
        <v>0</v>
      </c>
      <c r="F253" s="51">
        <v>1</v>
      </c>
      <c r="G253" s="1"/>
      <c r="H253" s="42">
        <f>ROUND(F253*G253,2)</f>
        <v>0</v>
      </c>
    </row>
    <row r="254" spans="1:8" ht="25.7" customHeight="1" x14ac:dyDescent="0.2">
      <c r="A254" s="90"/>
      <c r="B254" s="37" t="s">
        <v>295</v>
      </c>
      <c r="C254" s="38" t="s">
        <v>210</v>
      </c>
      <c r="D254" s="39" t="s">
        <v>45</v>
      </c>
      <c r="E254" s="40"/>
      <c r="F254" s="41"/>
      <c r="G254" s="49"/>
      <c r="H254" s="49"/>
    </row>
    <row r="255" spans="1:8" ht="25.7" customHeight="1" x14ac:dyDescent="0.2">
      <c r="A255" s="90"/>
      <c r="B255" s="40" t="s">
        <v>30</v>
      </c>
      <c r="C255" s="38" t="s">
        <v>296</v>
      </c>
      <c r="D255" s="39"/>
      <c r="E255" s="40"/>
      <c r="F255" s="41"/>
      <c r="G255" s="49"/>
      <c r="H255" s="49"/>
    </row>
    <row r="256" spans="1:8" ht="25.7" customHeight="1" x14ac:dyDescent="0.2">
      <c r="A256" s="90"/>
      <c r="B256" s="50" t="s">
        <v>32</v>
      </c>
      <c r="C256" s="38" t="s">
        <v>212</v>
      </c>
      <c r="D256" s="39"/>
      <c r="E256" s="40" t="s">
        <v>0</v>
      </c>
      <c r="F256" s="51">
        <v>1</v>
      </c>
      <c r="G256" s="1"/>
      <c r="H256" s="42">
        <f>ROUND(F256*G256,2)</f>
        <v>0</v>
      </c>
    </row>
    <row r="257" spans="1:8" ht="25.7" customHeight="1" x14ac:dyDescent="0.2">
      <c r="A257" s="90"/>
      <c r="B257" s="37" t="s">
        <v>477</v>
      </c>
      <c r="C257" s="38" t="s">
        <v>108</v>
      </c>
      <c r="D257" s="39" t="s">
        <v>109</v>
      </c>
      <c r="E257" s="40"/>
      <c r="F257" s="41"/>
      <c r="G257" s="49"/>
      <c r="H257" s="49"/>
    </row>
    <row r="258" spans="1:8" ht="25.7" customHeight="1" x14ac:dyDescent="0.2">
      <c r="A258" s="90"/>
      <c r="B258" s="40" t="s">
        <v>30</v>
      </c>
      <c r="C258" s="38" t="s">
        <v>264</v>
      </c>
      <c r="D258" s="39"/>
      <c r="E258" s="40"/>
      <c r="F258" s="41"/>
      <c r="G258" s="49"/>
      <c r="H258" s="49"/>
    </row>
    <row r="259" spans="1:8" ht="25.7" customHeight="1" x14ac:dyDescent="0.2">
      <c r="A259" s="90"/>
      <c r="B259" s="50" t="s">
        <v>32</v>
      </c>
      <c r="C259" s="38" t="s">
        <v>170</v>
      </c>
      <c r="D259" s="39"/>
      <c r="E259" s="40" t="s">
        <v>38</v>
      </c>
      <c r="F259" s="41">
        <v>17.100000000000001</v>
      </c>
      <c r="G259" s="1"/>
      <c r="H259" s="42">
        <f>ROUND(F259*G259,2)</f>
        <v>0</v>
      </c>
    </row>
    <row r="260" spans="1:8" ht="25.7" customHeight="1" x14ac:dyDescent="0.2">
      <c r="A260" s="90"/>
      <c r="B260" s="50" t="s">
        <v>39</v>
      </c>
      <c r="C260" s="38" t="s">
        <v>290</v>
      </c>
      <c r="D260" s="39"/>
      <c r="E260" s="40" t="s">
        <v>38</v>
      </c>
      <c r="F260" s="41">
        <v>19.8</v>
      </c>
      <c r="G260" s="1"/>
      <c r="H260" s="42">
        <f>ROUND(F260*G260,2)</f>
        <v>0</v>
      </c>
    </row>
    <row r="261" spans="1:8" ht="25.7" customHeight="1" x14ac:dyDescent="0.2">
      <c r="A261" s="90"/>
      <c r="B261" s="40" t="s">
        <v>35</v>
      </c>
      <c r="C261" s="38" t="s">
        <v>172</v>
      </c>
      <c r="D261" s="39"/>
      <c r="E261" s="40"/>
      <c r="F261" s="41"/>
      <c r="G261" s="49"/>
      <c r="H261" s="49"/>
    </row>
    <row r="262" spans="1:8" ht="25.7" customHeight="1" x14ac:dyDescent="0.2">
      <c r="A262" s="90"/>
      <c r="B262" s="50" t="s">
        <v>32</v>
      </c>
      <c r="C262" s="38" t="s">
        <v>170</v>
      </c>
      <c r="D262" s="39"/>
      <c r="E262" s="40" t="s">
        <v>38</v>
      </c>
      <c r="F262" s="41">
        <v>17.100000000000001</v>
      </c>
      <c r="G262" s="1"/>
      <c r="H262" s="42">
        <f>ROUND(F262*G262,2)</f>
        <v>0</v>
      </c>
    </row>
    <row r="263" spans="1:8" ht="25.7" customHeight="1" thickBot="1" x14ac:dyDescent="0.25">
      <c r="A263" s="86"/>
      <c r="B263" s="43" t="str">
        <f>B230</f>
        <v>F</v>
      </c>
      <c r="C263" s="44" t="str">
        <f>C230</f>
        <v>Public Lane North of Portage</v>
      </c>
      <c r="D263" s="45"/>
      <c r="E263" s="46"/>
      <c r="F263" s="47"/>
      <c r="G263" s="48" t="s">
        <v>476</v>
      </c>
      <c r="H263" s="85">
        <f>SUBTOTAL(9,H231:H262)</f>
        <v>0</v>
      </c>
    </row>
    <row r="264" spans="1:8" ht="25.7" customHeight="1" thickTop="1" x14ac:dyDescent="0.2">
      <c r="A264" s="88"/>
      <c r="B264" s="53" t="s">
        <v>297</v>
      </c>
      <c r="C264" s="54" t="s">
        <v>298</v>
      </c>
      <c r="D264" s="55"/>
      <c r="E264" s="56"/>
      <c r="F264" s="57"/>
      <c r="G264" s="58"/>
      <c r="H264" s="59"/>
    </row>
    <row r="265" spans="1:8" ht="25.7" customHeight="1" x14ac:dyDescent="0.2">
      <c r="A265" s="90"/>
      <c r="B265" s="37" t="s">
        <v>299</v>
      </c>
      <c r="C265" s="38" t="s">
        <v>284</v>
      </c>
      <c r="D265" s="39" t="s">
        <v>45</v>
      </c>
      <c r="E265" s="40"/>
      <c r="F265" s="41"/>
      <c r="G265" s="49"/>
      <c r="H265" s="49"/>
    </row>
    <row r="266" spans="1:8" ht="25.7" customHeight="1" x14ac:dyDescent="0.2">
      <c r="A266" s="90"/>
      <c r="B266" s="40" t="s">
        <v>30</v>
      </c>
      <c r="C266" s="38" t="s">
        <v>236</v>
      </c>
      <c r="D266" s="39"/>
      <c r="E266" s="40"/>
      <c r="F266" s="41"/>
      <c r="G266" s="49"/>
      <c r="H266" s="49"/>
    </row>
    <row r="267" spans="1:8" ht="25.7" customHeight="1" x14ac:dyDescent="0.2">
      <c r="A267" s="90"/>
      <c r="B267" s="50" t="s">
        <v>32</v>
      </c>
      <c r="C267" s="38" t="s">
        <v>506</v>
      </c>
      <c r="D267" s="39"/>
      <c r="E267" s="40" t="s">
        <v>38</v>
      </c>
      <c r="F267" s="41">
        <v>23.3</v>
      </c>
      <c r="G267" s="1"/>
      <c r="H267" s="42">
        <f>ROUND(F267*G267,2)</f>
        <v>0</v>
      </c>
    </row>
    <row r="268" spans="1:8" ht="25.7" customHeight="1" x14ac:dyDescent="0.2">
      <c r="A268" s="90"/>
      <c r="B268" s="50" t="s">
        <v>39</v>
      </c>
      <c r="C268" s="38" t="s">
        <v>237</v>
      </c>
      <c r="D268" s="39"/>
      <c r="E268" s="40" t="s">
        <v>38</v>
      </c>
      <c r="F268" s="41">
        <v>12</v>
      </c>
      <c r="G268" s="1"/>
      <c r="H268" s="42">
        <f>ROUND(F268*G268,2)</f>
        <v>0</v>
      </c>
    </row>
    <row r="269" spans="1:8" ht="25.7" customHeight="1" x14ac:dyDescent="0.2">
      <c r="A269" s="90"/>
      <c r="B269" s="37" t="s">
        <v>300</v>
      </c>
      <c r="C269" s="38" t="s">
        <v>121</v>
      </c>
      <c r="D269" s="39" t="s">
        <v>45</v>
      </c>
      <c r="E269" s="40"/>
      <c r="F269" s="41"/>
      <c r="G269" s="49"/>
      <c r="H269" s="49"/>
    </row>
    <row r="270" spans="1:8" ht="25.7" customHeight="1" x14ac:dyDescent="0.2">
      <c r="A270" s="90"/>
      <c r="B270" s="40" t="s">
        <v>30</v>
      </c>
      <c r="C270" s="38" t="s">
        <v>122</v>
      </c>
      <c r="D270" s="39"/>
      <c r="E270" s="40"/>
      <c r="F270" s="41"/>
      <c r="G270" s="49"/>
      <c r="H270" s="49"/>
    </row>
    <row r="271" spans="1:8" ht="25.7" customHeight="1" x14ac:dyDescent="0.2">
      <c r="A271" s="90"/>
      <c r="B271" s="50" t="s">
        <v>32</v>
      </c>
      <c r="C271" s="38" t="s">
        <v>301</v>
      </c>
      <c r="D271" s="39"/>
      <c r="E271" s="40" t="s">
        <v>21</v>
      </c>
      <c r="F271" s="51">
        <v>1</v>
      </c>
      <c r="G271" s="1"/>
      <c r="H271" s="42">
        <f>ROUND(F271*G271,2)</f>
        <v>0</v>
      </c>
    </row>
    <row r="272" spans="1:8" ht="25.7" customHeight="1" x14ac:dyDescent="0.2">
      <c r="A272" s="90"/>
      <c r="B272" s="50" t="s">
        <v>39</v>
      </c>
      <c r="C272" s="38" t="s">
        <v>302</v>
      </c>
      <c r="D272" s="39"/>
      <c r="E272" s="40" t="s">
        <v>21</v>
      </c>
      <c r="F272" s="51">
        <v>1</v>
      </c>
      <c r="G272" s="1"/>
      <c r="H272" s="42">
        <f>ROUND(F272*G272,2)</f>
        <v>0</v>
      </c>
    </row>
    <row r="273" spans="1:8" ht="25.7" customHeight="1" x14ac:dyDescent="0.2">
      <c r="A273" s="90"/>
      <c r="B273" s="37" t="s">
        <v>303</v>
      </c>
      <c r="C273" s="38" t="s">
        <v>242</v>
      </c>
      <c r="D273" s="39" t="s">
        <v>45</v>
      </c>
      <c r="E273" s="40"/>
      <c r="F273" s="41"/>
      <c r="G273" s="49"/>
      <c r="H273" s="49"/>
    </row>
    <row r="274" spans="1:8" ht="25.7" customHeight="1" x14ac:dyDescent="0.2">
      <c r="A274" s="90"/>
      <c r="B274" s="40" t="s">
        <v>30</v>
      </c>
      <c r="C274" s="38" t="s">
        <v>304</v>
      </c>
      <c r="D274" s="39"/>
      <c r="E274" s="40" t="s">
        <v>0</v>
      </c>
      <c r="F274" s="51">
        <v>2</v>
      </c>
      <c r="G274" s="1"/>
      <c r="H274" s="42">
        <f>ROUND(F274*G274,2)</f>
        <v>0</v>
      </c>
    </row>
    <row r="275" spans="1:8" ht="25.7" customHeight="1" x14ac:dyDescent="0.2">
      <c r="A275" s="90"/>
      <c r="B275" s="37" t="s">
        <v>305</v>
      </c>
      <c r="C275" s="38" t="s">
        <v>137</v>
      </c>
      <c r="D275" s="39" t="s">
        <v>45</v>
      </c>
      <c r="E275" s="40"/>
      <c r="F275" s="41"/>
      <c r="G275" s="49"/>
      <c r="H275" s="49"/>
    </row>
    <row r="276" spans="1:8" ht="25.7" customHeight="1" x14ac:dyDescent="0.2">
      <c r="A276" s="90"/>
      <c r="B276" s="40" t="s">
        <v>30</v>
      </c>
      <c r="C276" s="38" t="s">
        <v>246</v>
      </c>
      <c r="D276" s="39"/>
      <c r="E276" s="40"/>
      <c r="F276" s="41"/>
      <c r="G276" s="49"/>
      <c r="H276" s="49"/>
    </row>
    <row r="277" spans="1:8" ht="25.7" customHeight="1" x14ac:dyDescent="0.2">
      <c r="A277" s="90"/>
      <c r="B277" s="50" t="s">
        <v>32</v>
      </c>
      <c r="C277" s="38" t="s">
        <v>236</v>
      </c>
      <c r="D277" s="39"/>
      <c r="E277" s="40" t="s">
        <v>0</v>
      </c>
      <c r="F277" s="51">
        <v>2</v>
      </c>
      <c r="G277" s="1"/>
      <c r="H277" s="42">
        <f>ROUND(F277*G277,2)</f>
        <v>0</v>
      </c>
    </row>
    <row r="278" spans="1:8" ht="25.7" customHeight="1" x14ac:dyDescent="0.2">
      <c r="A278" s="90"/>
      <c r="B278" s="37" t="s">
        <v>306</v>
      </c>
      <c r="C278" s="38" t="s">
        <v>108</v>
      </c>
      <c r="D278" s="39" t="s">
        <v>109</v>
      </c>
      <c r="E278" s="40"/>
      <c r="F278" s="41"/>
      <c r="G278" s="49"/>
      <c r="H278" s="49"/>
    </row>
    <row r="279" spans="1:8" ht="25.7" customHeight="1" x14ac:dyDescent="0.2">
      <c r="A279" s="90"/>
      <c r="B279" s="40" t="s">
        <v>30</v>
      </c>
      <c r="C279" s="38" t="s">
        <v>264</v>
      </c>
      <c r="D279" s="39"/>
      <c r="E279" s="40"/>
      <c r="F279" s="41"/>
      <c r="G279" s="49"/>
      <c r="H279" s="49"/>
    </row>
    <row r="280" spans="1:8" ht="25.7" customHeight="1" x14ac:dyDescent="0.2">
      <c r="A280" s="90"/>
      <c r="B280" s="50" t="s">
        <v>32</v>
      </c>
      <c r="C280" s="38" t="s">
        <v>243</v>
      </c>
      <c r="D280" s="39"/>
      <c r="E280" s="40" t="s">
        <v>38</v>
      </c>
      <c r="F280" s="41">
        <v>35.299999999999997</v>
      </c>
      <c r="G280" s="1"/>
      <c r="H280" s="42">
        <f>ROUND(F280*G280,2)</f>
        <v>0</v>
      </c>
    </row>
    <row r="281" spans="1:8" ht="25.7" customHeight="1" thickBot="1" x14ac:dyDescent="0.25">
      <c r="A281" s="86"/>
      <c r="B281" s="43" t="str">
        <f>B264</f>
        <v>G</v>
      </c>
      <c r="C281" s="44" t="str">
        <f>C264</f>
        <v>Bruce Avenue</v>
      </c>
      <c r="D281" s="45"/>
      <c r="E281" s="46"/>
      <c r="F281" s="47"/>
      <c r="G281" s="48" t="s">
        <v>476</v>
      </c>
      <c r="H281" s="85">
        <f>SUBTOTAL(9,H265:H280)</f>
        <v>0</v>
      </c>
    </row>
    <row r="282" spans="1:8" ht="25.7" customHeight="1" thickTop="1" x14ac:dyDescent="0.2">
      <c r="A282" s="88"/>
      <c r="B282" s="53" t="s">
        <v>307</v>
      </c>
      <c r="C282" s="54" t="s">
        <v>308</v>
      </c>
      <c r="D282" s="55"/>
      <c r="E282" s="56"/>
      <c r="F282" s="57"/>
      <c r="G282" s="58"/>
      <c r="H282" s="59"/>
    </row>
    <row r="283" spans="1:8" ht="25.7" customHeight="1" x14ac:dyDescent="0.2">
      <c r="A283" s="90"/>
      <c r="B283" s="37" t="s">
        <v>309</v>
      </c>
      <c r="C283" s="38" t="s">
        <v>116</v>
      </c>
      <c r="D283" s="39" t="s">
        <v>45</v>
      </c>
      <c r="E283" s="40"/>
      <c r="F283" s="41"/>
      <c r="G283" s="49"/>
      <c r="H283" s="49"/>
    </row>
    <row r="284" spans="1:8" ht="25.7" customHeight="1" x14ac:dyDescent="0.2">
      <c r="A284" s="90"/>
      <c r="B284" s="40" t="s">
        <v>30</v>
      </c>
      <c r="C284" s="38" t="s">
        <v>310</v>
      </c>
      <c r="D284" s="39"/>
      <c r="E284" s="40"/>
      <c r="F284" s="41"/>
      <c r="G284" s="49"/>
      <c r="H284" s="49"/>
    </row>
    <row r="285" spans="1:8" ht="25.7" customHeight="1" x14ac:dyDescent="0.2">
      <c r="A285" s="90"/>
      <c r="B285" s="50" t="s">
        <v>32</v>
      </c>
      <c r="C285" s="38" t="s">
        <v>311</v>
      </c>
      <c r="D285" s="39"/>
      <c r="E285" s="40" t="s">
        <v>38</v>
      </c>
      <c r="F285" s="41">
        <v>13</v>
      </c>
      <c r="G285" s="1"/>
      <c r="H285" s="42">
        <f>ROUND(F285*G285,2)</f>
        <v>0</v>
      </c>
    </row>
    <row r="286" spans="1:8" ht="25.7" customHeight="1" x14ac:dyDescent="0.2">
      <c r="A286" s="90"/>
      <c r="B286" s="50" t="s">
        <v>39</v>
      </c>
      <c r="C286" s="38" t="s">
        <v>312</v>
      </c>
      <c r="D286" s="39"/>
      <c r="E286" s="40" t="s">
        <v>38</v>
      </c>
      <c r="F286" s="41">
        <v>13</v>
      </c>
      <c r="G286" s="1"/>
      <c r="H286" s="42">
        <f>ROUND(F286*G286,2)</f>
        <v>0</v>
      </c>
    </row>
    <row r="287" spans="1:8" ht="25.7" customHeight="1" x14ac:dyDescent="0.2">
      <c r="A287" s="90"/>
      <c r="B287" s="37" t="s">
        <v>313</v>
      </c>
      <c r="C287" s="38" t="s">
        <v>121</v>
      </c>
      <c r="D287" s="39" t="s">
        <v>45</v>
      </c>
      <c r="E287" s="40"/>
      <c r="F287" s="41"/>
      <c r="G287" s="49"/>
      <c r="H287" s="49"/>
    </row>
    <row r="288" spans="1:8" ht="25.7" customHeight="1" x14ac:dyDescent="0.2">
      <c r="A288" s="90"/>
      <c r="B288" s="40" t="s">
        <v>30</v>
      </c>
      <c r="C288" s="38" t="s">
        <v>314</v>
      </c>
      <c r="D288" s="39"/>
      <c r="E288" s="40"/>
      <c r="F288" s="41"/>
      <c r="G288" s="49"/>
      <c r="H288" s="49"/>
    </row>
    <row r="289" spans="1:8" ht="25.7" customHeight="1" x14ac:dyDescent="0.2">
      <c r="A289" s="90"/>
      <c r="B289" s="50" t="s">
        <v>32</v>
      </c>
      <c r="C289" s="38" t="s">
        <v>315</v>
      </c>
      <c r="D289" s="39"/>
      <c r="E289" s="40" t="s">
        <v>21</v>
      </c>
      <c r="F289" s="51">
        <v>1</v>
      </c>
      <c r="G289" s="1"/>
      <c r="H289" s="42">
        <f>ROUND(F289*G289,2)</f>
        <v>0</v>
      </c>
    </row>
    <row r="290" spans="1:8" ht="25.7" customHeight="1" x14ac:dyDescent="0.2">
      <c r="A290" s="90"/>
      <c r="B290" s="50" t="s">
        <v>39</v>
      </c>
      <c r="C290" s="38" t="s">
        <v>316</v>
      </c>
      <c r="D290" s="39"/>
      <c r="E290" s="40" t="s">
        <v>21</v>
      </c>
      <c r="F290" s="51">
        <v>1</v>
      </c>
      <c r="G290" s="1"/>
      <c r="H290" s="42">
        <f>ROUND(F290*G290,2)</f>
        <v>0</v>
      </c>
    </row>
    <row r="291" spans="1:8" ht="25.7" customHeight="1" x14ac:dyDescent="0.2">
      <c r="A291" s="90"/>
      <c r="B291" s="37" t="s">
        <v>317</v>
      </c>
      <c r="C291" s="38" t="s">
        <v>318</v>
      </c>
      <c r="D291" s="39" t="s">
        <v>45</v>
      </c>
      <c r="E291" s="40" t="s">
        <v>0</v>
      </c>
      <c r="F291" s="51">
        <v>1</v>
      </c>
      <c r="G291" s="1"/>
      <c r="H291" s="42">
        <f>ROUND(F291*G291,2)</f>
        <v>0</v>
      </c>
    </row>
    <row r="292" spans="1:8" ht="25.7" customHeight="1" x14ac:dyDescent="0.2">
      <c r="A292" s="90"/>
      <c r="B292" s="37" t="s">
        <v>319</v>
      </c>
      <c r="C292" s="38" t="s">
        <v>320</v>
      </c>
      <c r="D292" s="39" t="s">
        <v>45</v>
      </c>
      <c r="E292" s="40" t="s">
        <v>21</v>
      </c>
      <c r="F292" s="51">
        <v>1</v>
      </c>
      <c r="G292" s="1"/>
      <c r="H292" s="42">
        <f>ROUND(F292*G292,2)</f>
        <v>0</v>
      </c>
    </row>
    <row r="293" spans="1:8" ht="25.7" customHeight="1" x14ac:dyDescent="0.2">
      <c r="A293" s="90"/>
      <c r="B293" s="37" t="s">
        <v>321</v>
      </c>
      <c r="C293" s="38" t="s">
        <v>322</v>
      </c>
      <c r="D293" s="39" t="s">
        <v>339</v>
      </c>
      <c r="E293" s="40" t="s">
        <v>323</v>
      </c>
      <c r="F293" s="41">
        <v>8</v>
      </c>
      <c r="G293" s="1"/>
      <c r="H293" s="42">
        <f>ROUND(F293*G293,2)</f>
        <v>0</v>
      </c>
    </row>
    <row r="294" spans="1:8" ht="25.7" customHeight="1" x14ac:dyDescent="0.2">
      <c r="A294" s="90"/>
      <c r="B294" s="37" t="s">
        <v>324</v>
      </c>
      <c r="C294" s="38" t="s">
        <v>325</v>
      </c>
      <c r="D294" s="39" t="s">
        <v>326</v>
      </c>
      <c r="E294" s="40"/>
      <c r="F294" s="41"/>
      <c r="G294" s="49"/>
      <c r="H294" s="49"/>
    </row>
    <row r="295" spans="1:8" ht="25.7" customHeight="1" x14ac:dyDescent="0.2">
      <c r="A295" s="90"/>
      <c r="B295" s="40" t="s">
        <v>30</v>
      </c>
      <c r="C295" s="38" t="s">
        <v>158</v>
      </c>
      <c r="D295" s="39"/>
      <c r="E295" s="40" t="s">
        <v>38</v>
      </c>
      <c r="F295" s="41">
        <v>164</v>
      </c>
      <c r="G295" s="1"/>
      <c r="H295" s="42">
        <f t="shared" ref="H295:H301" si="3">ROUND(F295*G295,2)</f>
        <v>0</v>
      </c>
    </row>
    <row r="296" spans="1:8" ht="25.7" customHeight="1" x14ac:dyDescent="0.2">
      <c r="A296" s="90"/>
      <c r="B296" s="40" t="s">
        <v>35</v>
      </c>
      <c r="C296" s="38" t="s">
        <v>327</v>
      </c>
      <c r="D296" s="39"/>
      <c r="E296" s="40" t="s">
        <v>38</v>
      </c>
      <c r="F296" s="41">
        <v>1080</v>
      </c>
      <c r="G296" s="1"/>
      <c r="H296" s="42">
        <f t="shared" si="3"/>
        <v>0</v>
      </c>
    </row>
    <row r="297" spans="1:8" ht="25.7" customHeight="1" x14ac:dyDescent="0.2">
      <c r="A297" s="90"/>
      <c r="B297" s="40" t="s">
        <v>51</v>
      </c>
      <c r="C297" s="38" t="s">
        <v>328</v>
      </c>
      <c r="D297" s="39"/>
      <c r="E297" s="40" t="s">
        <v>38</v>
      </c>
      <c r="F297" s="41">
        <v>1030</v>
      </c>
      <c r="G297" s="1"/>
      <c r="H297" s="42">
        <f t="shared" si="3"/>
        <v>0</v>
      </c>
    </row>
    <row r="298" spans="1:8" ht="25.7" customHeight="1" x14ac:dyDescent="0.2">
      <c r="A298" s="90"/>
      <c r="B298" s="40" t="s">
        <v>53</v>
      </c>
      <c r="C298" s="38" t="s">
        <v>329</v>
      </c>
      <c r="D298" s="39"/>
      <c r="E298" s="40" t="s">
        <v>38</v>
      </c>
      <c r="F298" s="41">
        <v>83</v>
      </c>
      <c r="G298" s="1"/>
      <c r="H298" s="42">
        <f t="shared" si="3"/>
        <v>0</v>
      </c>
    </row>
    <row r="299" spans="1:8" ht="25.7" customHeight="1" x14ac:dyDescent="0.2">
      <c r="A299" s="90"/>
      <c r="B299" s="40" t="s">
        <v>119</v>
      </c>
      <c r="C299" s="38" t="s">
        <v>330</v>
      </c>
      <c r="D299" s="39"/>
      <c r="E299" s="40" t="s">
        <v>38</v>
      </c>
      <c r="F299" s="41">
        <v>80</v>
      </c>
      <c r="G299" s="1"/>
      <c r="H299" s="42">
        <f t="shared" si="3"/>
        <v>0</v>
      </c>
    </row>
    <row r="300" spans="1:8" ht="25.7" customHeight="1" x14ac:dyDescent="0.2">
      <c r="A300" s="90"/>
      <c r="B300" s="40" t="s">
        <v>230</v>
      </c>
      <c r="C300" s="38" t="s">
        <v>331</v>
      </c>
      <c r="D300" s="39"/>
      <c r="E300" s="40" t="s">
        <v>38</v>
      </c>
      <c r="F300" s="41">
        <v>85</v>
      </c>
      <c r="G300" s="1"/>
      <c r="H300" s="42">
        <f t="shared" si="3"/>
        <v>0</v>
      </c>
    </row>
    <row r="301" spans="1:8" ht="25.7" customHeight="1" x14ac:dyDescent="0.2">
      <c r="A301" s="90"/>
      <c r="B301" s="40" t="s">
        <v>231</v>
      </c>
      <c r="C301" s="38" t="s">
        <v>332</v>
      </c>
      <c r="D301" s="39"/>
      <c r="E301" s="40" t="s">
        <v>38</v>
      </c>
      <c r="F301" s="41">
        <v>85</v>
      </c>
      <c r="G301" s="1"/>
      <c r="H301" s="42">
        <f t="shared" si="3"/>
        <v>0</v>
      </c>
    </row>
    <row r="302" spans="1:8" ht="25.7" customHeight="1" x14ac:dyDescent="0.2">
      <c r="A302" s="90"/>
      <c r="B302" s="37" t="s">
        <v>333</v>
      </c>
      <c r="C302" s="38" t="s">
        <v>108</v>
      </c>
      <c r="D302" s="39" t="s">
        <v>109</v>
      </c>
      <c r="E302" s="40"/>
      <c r="F302" s="41"/>
      <c r="G302" s="49"/>
      <c r="H302" s="49"/>
    </row>
    <row r="303" spans="1:8" ht="25.7" customHeight="1" x14ac:dyDescent="0.2">
      <c r="A303" s="90"/>
      <c r="B303" s="40" t="s">
        <v>30</v>
      </c>
      <c r="C303" s="38" t="s">
        <v>264</v>
      </c>
      <c r="D303" s="39"/>
      <c r="E303" s="40"/>
      <c r="F303" s="41"/>
      <c r="G303" s="49"/>
      <c r="H303" s="49"/>
    </row>
    <row r="304" spans="1:8" ht="25.7" customHeight="1" x14ac:dyDescent="0.2">
      <c r="A304" s="90"/>
      <c r="B304" s="50" t="s">
        <v>32</v>
      </c>
      <c r="C304" s="38" t="s">
        <v>334</v>
      </c>
      <c r="D304" s="39"/>
      <c r="E304" s="40" t="s">
        <v>38</v>
      </c>
      <c r="F304" s="41">
        <v>13</v>
      </c>
      <c r="G304" s="1"/>
      <c r="H304" s="42">
        <f>ROUND(F304*G304,2)</f>
        <v>0</v>
      </c>
    </row>
    <row r="305" spans="1:8" ht="25.7" customHeight="1" thickBot="1" x14ac:dyDescent="0.25">
      <c r="A305" s="86"/>
      <c r="B305" s="43" t="str">
        <f>B282</f>
        <v>H</v>
      </c>
      <c r="C305" s="44" t="str">
        <f>C282</f>
        <v>Ness Avenue</v>
      </c>
      <c r="D305" s="45"/>
      <c r="E305" s="46"/>
      <c r="F305" s="47"/>
      <c r="G305" s="48" t="s">
        <v>476</v>
      </c>
      <c r="H305" s="85">
        <f>SUBTOTAL(9,H283:H304)</f>
        <v>0</v>
      </c>
    </row>
    <row r="306" spans="1:8" ht="25.7" customHeight="1" thickTop="1" x14ac:dyDescent="0.2">
      <c r="A306" s="88"/>
      <c r="B306" s="53" t="s">
        <v>335</v>
      </c>
      <c r="C306" s="54" t="s">
        <v>336</v>
      </c>
      <c r="D306" s="55"/>
      <c r="E306" s="56"/>
      <c r="F306" s="57"/>
      <c r="G306" s="58"/>
      <c r="H306" s="59"/>
    </row>
    <row r="307" spans="1:8" ht="25.7" customHeight="1" x14ac:dyDescent="0.2">
      <c r="A307" s="90"/>
      <c r="B307" s="37" t="s">
        <v>337</v>
      </c>
      <c r="C307" s="38" t="s">
        <v>338</v>
      </c>
      <c r="D307" s="39" t="s">
        <v>491</v>
      </c>
      <c r="E307" s="40" t="s">
        <v>21</v>
      </c>
      <c r="F307" s="41">
        <v>1</v>
      </c>
      <c r="G307" s="1"/>
      <c r="H307" s="42">
        <f>ROUND(F307*G307,2)</f>
        <v>0</v>
      </c>
    </row>
    <row r="308" spans="1:8" ht="25.7" customHeight="1" thickBot="1" x14ac:dyDescent="0.25">
      <c r="A308" s="86"/>
      <c r="B308" s="43" t="str">
        <f>B306</f>
        <v>J</v>
      </c>
      <c r="C308" s="44" t="str">
        <f>C306</f>
        <v>Silver Avenue</v>
      </c>
      <c r="D308" s="45"/>
      <c r="E308" s="46"/>
      <c r="F308" s="47"/>
      <c r="G308" s="48" t="s">
        <v>476</v>
      </c>
      <c r="H308" s="85">
        <f>SUBTOTAL(9,H307)</f>
        <v>0</v>
      </c>
    </row>
    <row r="309" spans="1:8" ht="25.7" customHeight="1" thickTop="1" x14ac:dyDescent="0.2">
      <c r="A309" s="88"/>
      <c r="B309" s="53" t="s">
        <v>340</v>
      </c>
      <c r="C309" s="54" t="s">
        <v>341</v>
      </c>
      <c r="D309" s="55"/>
      <c r="E309" s="56"/>
      <c r="F309" s="57"/>
      <c r="G309" s="58"/>
      <c r="H309" s="59"/>
    </row>
    <row r="310" spans="1:8" ht="25.7" customHeight="1" x14ac:dyDescent="0.2">
      <c r="A310" s="90"/>
      <c r="B310" s="37" t="s">
        <v>342</v>
      </c>
      <c r="C310" s="38" t="s">
        <v>343</v>
      </c>
      <c r="D310" s="39"/>
      <c r="E310" s="40"/>
      <c r="F310" s="41"/>
      <c r="G310" s="49"/>
      <c r="H310" s="49"/>
    </row>
    <row r="311" spans="1:8" ht="25.7" customHeight="1" x14ac:dyDescent="0.2">
      <c r="A311" s="90"/>
      <c r="B311" s="40" t="s">
        <v>30</v>
      </c>
      <c r="C311" s="38" t="s">
        <v>344</v>
      </c>
      <c r="D311" s="39" t="s">
        <v>374</v>
      </c>
      <c r="E311" s="40" t="s">
        <v>15</v>
      </c>
      <c r="F311" s="41">
        <v>9000</v>
      </c>
      <c r="G311" s="1"/>
      <c r="H311" s="42">
        <f>ROUND(F311*G311,2)</f>
        <v>0</v>
      </c>
    </row>
    <row r="312" spans="1:8" ht="25.7" customHeight="1" x14ac:dyDescent="0.2">
      <c r="A312" s="90"/>
      <c r="B312" s="40" t="s">
        <v>35</v>
      </c>
      <c r="C312" s="38" t="s">
        <v>501</v>
      </c>
      <c r="D312" s="39" t="s">
        <v>417</v>
      </c>
      <c r="E312" s="40" t="s">
        <v>71</v>
      </c>
      <c r="F312" s="41">
        <v>1000</v>
      </c>
      <c r="G312" s="1"/>
      <c r="H312" s="42"/>
    </row>
    <row r="313" spans="1:8" ht="25.7" customHeight="1" x14ac:dyDescent="0.2">
      <c r="A313" s="90"/>
      <c r="B313" s="40" t="s">
        <v>51</v>
      </c>
      <c r="C313" s="38" t="s">
        <v>345</v>
      </c>
      <c r="D313" s="39" t="s">
        <v>346</v>
      </c>
      <c r="E313" s="40"/>
      <c r="F313" s="41"/>
      <c r="G313" s="49"/>
      <c r="H313" s="49"/>
    </row>
    <row r="314" spans="1:8" ht="25.7" customHeight="1" x14ac:dyDescent="0.2">
      <c r="A314" s="90"/>
      <c r="B314" s="50" t="s">
        <v>32</v>
      </c>
      <c r="C314" s="38" t="s">
        <v>347</v>
      </c>
      <c r="D314" s="39"/>
      <c r="E314" s="40" t="s">
        <v>15</v>
      </c>
      <c r="F314" s="41">
        <v>5300</v>
      </c>
      <c r="G314" s="1"/>
      <c r="H314" s="42">
        <f>ROUND(F314*G314,2)</f>
        <v>0</v>
      </c>
    </row>
    <row r="315" spans="1:8" ht="25.7" customHeight="1" x14ac:dyDescent="0.2">
      <c r="A315" s="90"/>
      <c r="B315" s="50" t="s">
        <v>39</v>
      </c>
      <c r="C315" s="38" t="s">
        <v>348</v>
      </c>
      <c r="D315" s="39"/>
      <c r="E315" s="40" t="s">
        <v>15</v>
      </c>
      <c r="F315" s="41">
        <v>2510</v>
      </c>
      <c r="G315" s="1"/>
      <c r="H315" s="42">
        <f>ROUND(F315*G315,2)</f>
        <v>0</v>
      </c>
    </row>
    <row r="316" spans="1:8" ht="25.7" customHeight="1" x14ac:dyDescent="0.2">
      <c r="A316" s="90"/>
      <c r="B316" s="50" t="s">
        <v>99</v>
      </c>
      <c r="C316" s="38" t="s">
        <v>349</v>
      </c>
      <c r="D316" s="39"/>
      <c r="E316" s="40" t="s">
        <v>15</v>
      </c>
      <c r="F316" s="41">
        <v>1930</v>
      </c>
      <c r="G316" s="1"/>
      <c r="H316" s="42">
        <f>ROUND(F316*G316,2)</f>
        <v>0</v>
      </c>
    </row>
    <row r="317" spans="1:8" ht="25.7" customHeight="1" x14ac:dyDescent="0.2">
      <c r="A317" s="90"/>
      <c r="B317" s="40" t="s">
        <v>53</v>
      </c>
      <c r="C317" s="38" t="s">
        <v>350</v>
      </c>
      <c r="D317" s="39" t="s">
        <v>374</v>
      </c>
      <c r="E317" s="40" t="s">
        <v>21</v>
      </c>
      <c r="F317" s="51">
        <v>1</v>
      </c>
      <c r="G317" s="1"/>
      <c r="H317" s="42">
        <f>ROUND(F317*G317,2)</f>
        <v>0</v>
      </c>
    </row>
    <row r="318" spans="1:8" ht="25.7" customHeight="1" x14ac:dyDescent="0.2">
      <c r="A318" s="90"/>
      <c r="B318" s="40" t="s">
        <v>119</v>
      </c>
      <c r="C318" s="38" t="s">
        <v>351</v>
      </c>
      <c r="D318" s="39" t="s">
        <v>374</v>
      </c>
      <c r="E318" s="40" t="s">
        <v>21</v>
      </c>
      <c r="F318" s="51">
        <v>1</v>
      </c>
      <c r="G318" s="1"/>
      <c r="H318" s="42">
        <f>ROUND(F318*G318,2)</f>
        <v>0</v>
      </c>
    </row>
    <row r="319" spans="1:8" ht="25.7" customHeight="1" x14ac:dyDescent="0.2">
      <c r="A319" s="90"/>
      <c r="B319" s="37" t="s">
        <v>352</v>
      </c>
      <c r="C319" s="38" t="s">
        <v>353</v>
      </c>
      <c r="D319" s="39"/>
      <c r="E319" s="40"/>
      <c r="F319" s="41"/>
      <c r="G319" s="49"/>
      <c r="H319" s="49"/>
    </row>
    <row r="320" spans="1:8" ht="25.7" customHeight="1" x14ac:dyDescent="0.2">
      <c r="A320" s="90"/>
      <c r="B320" s="40" t="s">
        <v>30</v>
      </c>
      <c r="C320" s="38" t="s">
        <v>354</v>
      </c>
      <c r="D320" s="39"/>
      <c r="E320" s="40"/>
      <c r="F320" s="41"/>
      <c r="G320" s="49"/>
      <c r="H320" s="49"/>
    </row>
    <row r="321" spans="1:8" ht="25.7" customHeight="1" x14ac:dyDescent="0.2">
      <c r="A321" s="90"/>
      <c r="B321" s="50" t="s">
        <v>32</v>
      </c>
      <c r="C321" s="38" t="s">
        <v>355</v>
      </c>
      <c r="D321" s="39" t="s">
        <v>356</v>
      </c>
      <c r="E321" s="40" t="s">
        <v>15</v>
      </c>
      <c r="F321" s="41">
        <v>1530</v>
      </c>
      <c r="G321" s="1"/>
      <c r="H321" s="42">
        <f>ROUND(F321*G321,2)</f>
        <v>0</v>
      </c>
    </row>
    <row r="322" spans="1:8" ht="25.7" customHeight="1" x14ac:dyDescent="0.2">
      <c r="A322" s="90"/>
      <c r="B322" s="40" t="s">
        <v>35</v>
      </c>
      <c r="C322" s="38" t="s">
        <v>357</v>
      </c>
      <c r="D322" s="39" t="s">
        <v>358</v>
      </c>
      <c r="E322" s="40"/>
      <c r="F322" s="41"/>
      <c r="G322" s="49"/>
      <c r="H322" s="49"/>
    </row>
    <row r="323" spans="1:8" ht="25.7" customHeight="1" x14ac:dyDescent="0.2">
      <c r="A323" s="90"/>
      <c r="B323" s="50" t="s">
        <v>32</v>
      </c>
      <c r="C323" s="38" t="s">
        <v>359</v>
      </c>
      <c r="D323" s="39"/>
      <c r="E323" s="40" t="s">
        <v>15</v>
      </c>
      <c r="F323" s="41">
        <v>900</v>
      </c>
      <c r="G323" s="1"/>
      <c r="H323" s="42">
        <f>ROUND(F323*G323,2)</f>
        <v>0</v>
      </c>
    </row>
    <row r="324" spans="1:8" ht="25.7" customHeight="1" x14ac:dyDescent="0.2">
      <c r="A324" s="90"/>
      <c r="B324" s="50" t="s">
        <v>39</v>
      </c>
      <c r="C324" s="38" t="s">
        <v>360</v>
      </c>
      <c r="D324" s="39"/>
      <c r="E324" s="40" t="s">
        <v>361</v>
      </c>
      <c r="F324" s="41">
        <v>250</v>
      </c>
      <c r="G324" s="1"/>
      <c r="H324" s="42">
        <f>ROUND(F324*G324,2)</f>
        <v>0</v>
      </c>
    </row>
    <row r="325" spans="1:8" ht="25.7" customHeight="1" x14ac:dyDescent="0.2">
      <c r="A325" s="90"/>
      <c r="B325" s="40" t="s">
        <v>51</v>
      </c>
      <c r="C325" s="38" t="s">
        <v>362</v>
      </c>
      <c r="D325" s="39" t="s">
        <v>356</v>
      </c>
      <c r="E325" s="40"/>
      <c r="F325" s="41"/>
      <c r="G325" s="49"/>
      <c r="H325" s="49"/>
    </row>
    <row r="326" spans="1:8" ht="25.7" customHeight="1" x14ac:dyDescent="0.2">
      <c r="A326" s="90"/>
      <c r="B326" s="50" t="s">
        <v>32</v>
      </c>
      <c r="C326" s="38" t="s">
        <v>363</v>
      </c>
      <c r="D326" s="39"/>
      <c r="E326" s="40" t="s">
        <v>38</v>
      </c>
      <c r="F326" s="41">
        <v>470</v>
      </c>
      <c r="G326" s="1"/>
      <c r="H326" s="42">
        <f>ROUND(F326*G326,2)</f>
        <v>0</v>
      </c>
    </row>
    <row r="327" spans="1:8" ht="25.7" customHeight="1" x14ac:dyDescent="0.2">
      <c r="A327" s="90"/>
      <c r="B327" s="37" t="s">
        <v>364</v>
      </c>
      <c r="C327" s="38" t="s">
        <v>365</v>
      </c>
      <c r="D327" s="39"/>
      <c r="E327" s="40"/>
      <c r="F327" s="41"/>
      <c r="G327" s="49"/>
      <c r="H327" s="49"/>
    </row>
    <row r="328" spans="1:8" ht="25.7" customHeight="1" x14ac:dyDescent="0.2">
      <c r="A328" s="90"/>
      <c r="B328" s="40" t="s">
        <v>30</v>
      </c>
      <c r="C328" s="38" t="s">
        <v>344</v>
      </c>
      <c r="D328" s="39" t="s">
        <v>374</v>
      </c>
      <c r="E328" s="40" t="s">
        <v>15</v>
      </c>
      <c r="F328" s="41">
        <v>1500</v>
      </c>
      <c r="G328" s="1"/>
      <c r="H328" s="42">
        <f>ROUND(F328*G328,2)</f>
        <v>0</v>
      </c>
    </row>
    <row r="329" spans="1:8" ht="25.7" customHeight="1" x14ac:dyDescent="0.2">
      <c r="A329" s="90"/>
      <c r="B329" s="40" t="s">
        <v>35</v>
      </c>
      <c r="C329" s="38" t="s">
        <v>357</v>
      </c>
      <c r="D329" s="39"/>
      <c r="E329" s="40"/>
      <c r="F329" s="41"/>
      <c r="G329" s="49"/>
      <c r="H329" s="49"/>
    </row>
    <row r="330" spans="1:8" ht="25.7" customHeight="1" x14ac:dyDescent="0.2">
      <c r="A330" s="90"/>
      <c r="B330" s="50" t="s">
        <v>32</v>
      </c>
      <c r="C330" s="38" t="s">
        <v>359</v>
      </c>
      <c r="D330" s="39" t="s">
        <v>366</v>
      </c>
      <c r="E330" s="40" t="s">
        <v>15</v>
      </c>
      <c r="F330" s="41">
        <v>1500</v>
      </c>
      <c r="G330" s="1"/>
      <c r="H330" s="42">
        <f>ROUND(F330*G330,2)</f>
        <v>0</v>
      </c>
    </row>
    <row r="331" spans="1:8" ht="25.7" customHeight="1" x14ac:dyDescent="0.2">
      <c r="A331" s="90"/>
      <c r="B331" s="50" t="s">
        <v>39</v>
      </c>
      <c r="C331" s="38" t="s">
        <v>367</v>
      </c>
      <c r="D331" s="39" t="s">
        <v>358</v>
      </c>
      <c r="E331" s="40" t="s">
        <v>361</v>
      </c>
      <c r="F331" s="41">
        <v>140</v>
      </c>
      <c r="G331" s="1"/>
      <c r="H331" s="42">
        <f>ROUND(F331*G331,2)</f>
        <v>0</v>
      </c>
    </row>
    <row r="332" spans="1:8" ht="25.7" customHeight="1" x14ac:dyDescent="0.2">
      <c r="A332" s="90"/>
      <c r="B332" s="50" t="s">
        <v>99</v>
      </c>
      <c r="C332" s="38" t="s">
        <v>368</v>
      </c>
      <c r="D332" s="39" t="s">
        <v>358</v>
      </c>
      <c r="E332" s="40" t="s">
        <v>15</v>
      </c>
      <c r="F332" s="41">
        <v>30</v>
      </c>
      <c r="G332" s="1"/>
      <c r="H332" s="42">
        <f>ROUND(F332*G332,2)</f>
        <v>0</v>
      </c>
    </row>
    <row r="333" spans="1:8" ht="25.7" customHeight="1" x14ac:dyDescent="0.2">
      <c r="A333" s="90"/>
      <c r="B333" s="40" t="s">
        <v>51</v>
      </c>
      <c r="C333" s="38" t="s">
        <v>369</v>
      </c>
      <c r="D333" s="39" t="s">
        <v>374</v>
      </c>
      <c r="E333" s="40" t="s">
        <v>21</v>
      </c>
      <c r="F333" s="51">
        <v>1</v>
      </c>
      <c r="G333" s="1"/>
      <c r="H333" s="42">
        <f>ROUND(F333*G333,2)</f>
        <v>0</v>
      </c>
    </row>
    <row r="334" spans="1:8" ht="25.7" customHeight="1" x14ac:dyDescent="0.2">
      <c r="A334" s="90"/>
      <c r="B334" s="40" t="s">
        <v>53</v>
      </c>
      <c r="C334" s="38" t="s">
        <v>351</v>
      </c>
      <c r="D334" s="39" t="s">
        <v>374</v>
      </c>
      <c r="E334" s="40" t="s">
        <v>21</v>
      </c>
      <c r="F334" s="51">
        <v>1</v>
      </c>
      <c r="G334" s="1"/>
      <c r="H334" s="42">
        <f>ROUND(F334*G334,2)</f>
        <v>0</v>
      </c>
    </row>
    <row r="335" spans="1:8" ht="25.7" customHeight="1" x14ac:dyDescent="0.2">
      <c r="A335" s="90"/>
      <c r="B335" s="40" t="s">
        <v>119</v>
      </c>
      <c r="C335" s="38" t="s">
        <v>362</v>
      </c>
      <c r="D335" s="39" t="s">
        <v>356</v>
      </c>
      <c r="E335" s="40"/>
      <c r="F335" s="41"/>
      <c r="G335" s="49"/>
      <c r="H335" s="49"/>
    </row>
    <row r="336" spans="1:8" ht="25.7" customHeight="1" x14ac:dyDescent="0.2">
      <c r="A336" s="90"/>
      <c r="B336" s="50" t="s">
        <v>32</v>
      </c>
      <c r="C336" s="38" t="s">
        <v>370</v>
      </c>
      <c r="D336" s="39"/>
      <c r="E336" s="40" t="s">
        <v>38</v>
      </c>
      <c r="F336" s="41">
        <v>30</v>
      </c>
      <c r="G336" s="1"/>
      <c r="H336" s="42">
        <f>ROUND(F336*G336,2)</f>
        <v>0</v>
      </c>
    </row>
    <row r="337" spans="1:8" ht="25.7" customHeight="1" x14ac:dyDescent="0.2">
      <c r="A337" s="90"/>
      <c r="B337" s="40" t="s">
        <v>230</v>
      </c>
      <c r="C337" s="38" t="s">
        <v>371</v>
      </c>
      <c r="D337" s="39" t="s">
        <v>372</v>
      </c>
      <c r="E337" s="40" t="s">
        <v>15</v>
      </c>
      <c r="F337" s="41">
        <v>1400</v>
      </c>
      <c r="G337" s="1"/>
      <c r="H337" s="42">
        <f>ROUND(F337*G337,2)</f>
        <v>0</v>
      </c>
    </row>
    <row r="338" spans="1:8" ht="25.7" customHeight="1" x14ac:dyDescent="0.2">
      <c r="A338" s="90"/>
      <c r="B338" s="40" t="s">
        <v>231</v>
      </c>
      <c r="C338" s="38" t="s">
        <v>373</v>
      </c>
      <c r="D338" s="39" t="s">
        <v>112</v>
      </c>
      <c r="E338" s="40" t="s">
        <v>0</v>
      </c>
      <c r="F338" s="51">
        <v>6</v>
      </c>
      <c r="G338" s="1"/>
      <c r="H338" s="42">
        <f>ROUND(F338*G338,2)</f>
        <v>0</v>
      </c>
    </row>
    <row r="339" spans="1:8" ht="25.7" customHeight="1" x14ac:dyDescent="0.2">
      <c r="A339" s="90"/>
      <c r="B339" s="37" t="s">
        <v>375</v>
      </c>
      <c r="C339" s="38" t="s">
        <v>376</v>
      </c>
      <c r="D339" s="39"/>
      <c r="E339" s="40"/>
      <c r="F339" s="41"/>
      <c r="G339" s="49"/>
      <c r="H339" s="49"/>
    </row>
    <row r="340" spans="1:8" ht="25.7" customHeight="1" x14ac:dyDescent="0.2">
      <c r="A340" s="90"/>
      <c r="B340" s="40" t="s">
        <v>30</v>
      </c>
      <c r="C340" s="38" t="s">
        <v>344</v>
      </c>
      <c r="D340" s="39" t="s">
        <v>374</v>
      </c>
      <c r="E340" s="40" t="s">
        <v>15</v>
      </c>
      <c r="F340" s="41">
        <v>6300</v>
      </c>
      <c r="G340" s="1"/>
      <c r="H340" s="42">
        <f>ROUND(F340*G340,2)</f>
        <v>0</v>
      </c>
    </row>
    <row r="341" spans="1:8" ht="25.7" customHeight="1" x14ac:dyDescent="0.2">
      <c r="A341" s="90"/>
      <c r="B341" s="40" t="s">
        <v>35</v>
      </c>
      <c r="C341" s="38" t="s">
        <v>377</v>
      </c>
      <c r="D341" s="39" t="s">
        <v>374</v>
      </c>
      <c r="E341" s="40" t="s">
        <v>21</v>
      </c>
      <c r="F341" s="51">
        <v>1</v>
      </c>
      <c r="G341" s="1"/>
      <c r="H341" s="42">
        <f>ROUND(F341*G341,2)</f>
        <v>0</v>
      </c>
    </row>
    <row r="342" spans="1:8" ht="25.7" customHeight="1" x14ac:dyDescent="0.2">
      <c r="A342" s="90"/>
      <c r="B342" s="40" t="s">
        <v>51</v>
      </c>
      <c r="C342" s="38" t="s">
        <v>378</v>
      </c>
      <c r="D342" s="39" t="s">
        <v>346</v>
      </c>
      <c r="E342" s="40" t="s">
        <v>15</v>
      </c>
      <c r="F342" s="41">
        <v>6300</v>
      </c>
      <c r="G342" s="1"/>
      <c r="H342" s="42">
        <f>ROUND(F342*G342,2)</f>
        <v>0</v>
      </c>
    </row>
    <row r="343" spans="1:8" ht="25.7" customHeight="1" x14ac:dyDescent="0.2">
      <c r="A343" s="90"/>
      <c r="B343" s="40" t="s">
        <v>53</v>
      </c>
      <c r="C343" s="38" t="s">
        <v>379</v>
      </c>
      <c r="D343" s="39" t="s">
        <v>112</v>
      </c>
      <c r="E343" s="40" t="s">
        <v>0</v>
      </c>
      <c r="F343" s="51">
        <v>6</v>
      </c>
      <c r="G343" s="1"/>
      <c r="H343" s="42">
        <f>ROUND(F343*G343,2)</f>
        <v>0</v>
      </c>
    </row>
    <row r="344" spans="1:8" ht="25.7" customHeight="1" x14ac:dyDescent="0.2">
      <c r="A344" s="90"/>
      <c r="B344" s="37" t="s">
        <v>380</v>
      </c>
      <c r="C344" s="38" t="s">
        <v>381</v>
      </c>
      <c r="D344" s="39"/>
      <c r="E344" s="40"/>
      <c r="F344" s="41"/>
      <c r="G344" s="49"/>
      <c r="H344" s="49"/>
    </row>
    <row r="345" spans="1:8" ht="25.7" customHeight="1" x14ac:dyDescent="0.2">
      <c r="A345" s="90"/>
      <c r="B345" s="40" t="s">
        <v>30</v>
      </c>
      <c r="C345" s="38" t="s">
        <v>389</v>
      </c>
      <c r="D345" s="39"/>
      <c r="E345" s="40"/>
      <c r="F345" s="41"/>
      <c r="G345" s="49"/>
      <c r="H345" s="49"/>
    </row>
    <row r="346" spans="1:8" ht="25.7" customHeight="1" x14ac:dyDescent="0.2">
      <c r="A346" s="90"/>
      <c r="B346" s="50" t="s">
        <v>32</v>
      </c>
      <c r="C346" s="38" t="s">
        <v>355</v>
      </c>
      <c r="D346" s="39" t="s">
        <v>356</v>
      </c>
      <c r="E346" s="40" t="s">
        <v>15</v>
      </c>
      <c r="F346" s="41">
        <v>25</v>
      </c>
      <c r="G346" s="1"/>
      <c r="H346" s="42">
        <f>ROUND(F346*G346,2)</f>
        <v>0</v>
      </c>
    </row>
    <row r="347" spans="1:8" ht="25.7" customHeight="1" x14ac:dyDescent="0.2">
      <c r="A347" s="90"/>
      <c r="B347" s="40" t="s">
        <v>35</v>
      </c>
      <c r="C347" s="38" t="s">
        <v>354</v>
      </c>
      <c r="D347" s="39"/>
      <c r="E347" s="40"/>
      <c r="F347" s="41"/>
      <c r="G347" s="49"/>
      <c r="H347" s="49"/>
    </row>
    <row r="348" spans="1:8" ht="25.7" customHeight="1" x14ac:dyDescent="0.2">
      <c r="A348" s="90"/>
      <c r="B348" s="50" t="s">
        <v>32</v>
      </c>
      <c r="C348" s="38" t="s">
        <v>355</v>
      </c>
      <c r="D348" s="39" t="s">
        <v>356</v>
      </c>
      <c r="E348" s="40" t="s">
        <v>15</v>
      </c>
      <c r="F348" s="41">
        <v>600</v>
      </c>
      <c r="G348" s="1"/>
      <c r="H348" s="42">
        <f>ROUND(F348*G348,2)</f>
        <v>0</v>
      </c>
    </row>
    <row r="349" spans="1:8" ht="25.7" customHeight="1" x14ac:dyDescent="0.2">
      <c r="A349" s="90"/>
      <c r="B349" s="40" t="s">
        <v>51</v>
      </c>
      <c r="C349" s="38" t="s">
        <v>357</v>
      </c>
      <c r="D349" s="39"/>
      <c r="E349" s="40"/>
      <c r="F349" s="41"/>
      <c r="G349" s="49"/>
      <c r="H349" s="49"/>
    </row>
    <row r="350" spans="1:8" ht="25.7" customHeight="1" x14ac:dyDescent="0.2">
      <c r="A350" s="90"/>
      <c r="B350" s="50" t="s">
        <v>32</v>
      </c>
      <c r="C350" s="38" t="s">
        <v>359</v>
      </c>
      <c r="D350" s="39" t="s">
        <v>366</v>
      </c>
      <c r="E350" s="40" t="s">
        <v>15</v>
      </c>
      <c r="F350" s="41">
        <v>50</v>
      </c>
      <c r="G350" s="1"/>
      <c r="H350" s="42">
        <f>ROUND(F350*G350,2)</f>
        <v>0</v>
      </c>
    </row>
    <row r="351" spans="1:8" ht="25.7" customHeight="1" x14ac:dyDescent="0.2">
      <c r="A351" s="90"/>
      <c r="B351" s="50" t="s">
        <v>39</v>
      </c>
      <c r="C351" s="38" t="s">
        <v>360</v>
      </c>
      <c r="D351" s="39" t="s">
        <v>358</v>
      </c>
      <c r="E351" s="40" t="s">
        <v>361</v>
      </c>
      <c r="F351" s="41">
        <v>60</v>
      </c>
      <c r="G351" s="1"/>
      <c r="H351" s="42">
        <f>ROUND(F351*G351,2)</f>
        <v>0</v>
      </c>
    </row>
    <row r="352" spans="1:8" ht="25.7" customHeight="1" x14ac:dyDescent="0.2">
      <c r="A352" s="90"/>
      <c r="B352" s="40" t="s">
        <v>53</v>
      </c>
      <c r="C352" s="38" t="s">
        <v>382</v>
      </c>
      <c r="D352" s="39" t="s">
        <v>383</v>
      </c>
      <c r="E352" s="40"/>
      <c r="F352" s="41"/>
      <c r="G352" s="49"/>
      <c r="H352" s="49"/>
    </row>
    <row r="353" spans="1:8" ht="25.7" customHeight="1" x14ac:dyDescent="0.2">
      <c r="A353" s="90"/>
      <c r="B353" s="50" t="s">
        <v>32</v>
      </c>
      <c r="C353" s="38" t="s">
        <v>384</v>
      </c>
      <c r="D353" s="39"/>
      <c r="E353" s="40" t="s">
        <v>15</v>
      </c>
      <c r="F353" s="41">
        <v>40</v>
      </c>
      <c r="G353" s="1"/>
      <c r="H353" s="42">
        <f>ROUND(F353*G353,2)</f>
        <v>0</v>
      </c>
    </row>
    <row r="354" spans="1:8" ht="25.7" customHeight="1" x14ac:dyDescent="0.2">
      <c r="A354" s="90"/>
      <c r="B354" s="40" t="s">
        <v>119</v>
      </c>
      <c r="C354" s="38" t="s">
        <v>362</v>
      </c>
      <c r="D354" s="39" t="s">
        <v>356</v>
      </c>
      <c r="E354" s="40"/>
      <c r="F354" s="41"/>
      <c r="G354" s="49"/>
      <c r="H354" s="49"/>
    </row>
    <row r="355" spans="1:8" ht="25.7" customHeight="1" x14ac:dyDescent="0.2">
      <c r="A355" s="90"/>
      <c r="B355" s="50" t="s">
        <v>32</v>
      </c>
      <c r="C355" s="38" t="s">
        <v>363</v>
      </c>
      <c r="D355" s="39"/>
      <c r="E355" s="40" t="s">
        <v>38</v>
      </c>
      <c r="F355" s="41">
        <v>160</v>
      </c>
      <c r="G355" s="1"/>
      <c r="H355" s="42">
        <f>ROUND(F355*G355,2)</f>
        <v>0</v>
      </c>
    </row>
    <row r="356" spans="1:8" ht="25.7" customHeight="1" x14ac:dyDescent="0.2">
      <c r="A356" s="90"/>
      <c r="B356" s="37" t="s">
        <v>385</v>
      </c>
      <c r="C356" s="38" t="s">
        <v>386</v>
      </c>
      <c r="D356" s="39"/>
      <c r="E356" s="40"/>
      <c r="F356" s="41"/>
      <c r="G356" s="49"/>
      <c r="H356" s="49"/>
    </row>
    <row r="357" spans="1:8" ht="25.7" customHeight="1" x14ac:dyDescent="0.2">
      <c r="A357" s="90"/>
      <c r="B357" s="40" t="s">
        <v>30</v>
      </c>
      <c r="C357" s="38" t="s">
        <v>354</v>
      </c>
      <c r="D357" s="39"/>
      <c r="E357" s="40"/>
      <c r="F357" s="41"/>
      <c r="G357" s="49"/>
      <c r="H357" s="49"/>
    </row>
    <row r="358" spans="1:8" ht="25.7" customHeight="1" x14ac:dyDescent="0.2">
      <c r="A358" s="90"/>
      <c r="B358" s="50" t="s">
        <v>32</v>
      </c>
      <c r="C358" s="38" t="s">
        <v>355</v>
      </c>
      <c r="D358" s="39" t="s">
        <v>356</v>
      </c>
      <c r="E358" s="40" t="s">
        <v>15</v>
      </c>
      <c r="F358" s="41">
        <v>105</v>
      </c>
      <c r="G358" s="1"/>
      <c r="H358" s="42">
        <f>ROUND(F358*G358,2)</f>
        <v>0</v>
      </c>
    </row>
    <row r="359" spans="1:8" ht="25.7" customHeight="1" x14ac:dyDescent="0.2">
      <c r="A359" s="90"/>
      <c r="B359" s="40" t="s">
        <v>35</v>
      </c>
      <c r="C359" s="38" t="s">
        <v>357</v>
      </c>
      <c r="D359" s="39"/>
      <c r="E359" s="40"/>
      <c r="F359" s="41"/>
      <c r="G359" s="49"/>
      <c r="H359" s="49"/>
    </row>
    <row r="360" spans="1:8" ht="25.7" customHeight="1" x14ac:dyDescent="0.2">
      <c r="A360" s="90"/>
      <c r="B360" s="50" t="s">
        <v>32</v>
      </c>
      <c r="C360" s="38" t="s">
        <v>360</v>
      </c>
      <c r="D360" s="39" t="s">
        <v>358</v>
      </c>
      <c r="E360" s="40" t="s">
        <v>361</v>
      </c>
      <c r="F360" s="41">
        <v>20</v>
      </c>
      <c r="G360" s="1"/>
      <c r="H360" s="42">
        <f>ROUND(F360*G360,2)</f>
        <v>0</v>
      </c>
    </row>
    <row r="361" spans="1:8" ht="25.7" customHeight="1" x14ac:dyDescent="0.2">
      <c r="A361" s="90"/>
      <c r="B361" s="37" t="s">
        <v>387</v>
      </c>
      <c r="C361" s="38" t="s">
        <v>388</v>
      </c>
      <c r="D361" s="39"/>
      <c r="E361" s="40"/>
      <c r="F361" s="41"/>
      <c r="G361" s="49"/>
      <c r="H361" s="49"/>
    </row>
    <row r="362" spans="1:8" ht="25.7" customHeight="1" x14ac:dyDescent="0.2">
      <c r="A362" s="90"/>
      <c r="B362" s="40" t="s">
        <v>30</v>
      </c>
      <c r="C362" s="38" t="s">
        <v>389</v>
      </c>
      <c r="D362" s="39"/>
      <c r="E362" s="40"/>
      <c r="F362" s="41"/>
      <c r="G362" s="49"/>
      <c r="H362" s="49"/>
    </row>
    <row r="363" spans="1:8" ht="25.7" customHeight="1" x14ac:dyDescent="0.2">
      <c r="A363" s="90"/>
      <c r="B363" s="50" t="s">
        <v>32</v>
      </c>
      <c r="C363" s="38" t="s">
        <v>355</v>
      </c>
      <c r="D363" s="39" t="s">
        <v>356</v>
      </c>
      <c r="E363" s="40" t="s">
        <v>15</v>
      </c>
      <c r="F363" s="41">
        <v>50</v>
      </c>
      <c r="G363" s="1"/>
      <c r="H363" s="42">
        <f>ROUND(F363*G363,2)</f>
        <v>0</v>
      </c>
    </row>
    <row r="364" spans="1:8" ht="25.7" customHeight="1" x14ac:dyDescent="0.2">
      <c r="A364" s="90"/>
      <c r="B364" s="40" t="s">
        <v>35</v>
      </c>
      <c r="C364" s="38" t="s">
        <v>357</v>
      </c>
      <c r="D364" s="39" t="s">
        <v>358</v>
      </c>
      <c r="E364" s="40"/>
      <c r="F364" s="41"/>
      <c r="G364" s="49"/>
      <c r="H364" s="49"/>
    </row>
    <row r="365" spans="1:8" ht="25.7" customHeight="1" x14ac:dyDescent="0.2">
      <c r="A365" s="90"/>
      <c r="B365" s="50" t="s">
        <v>32</v>
      </c>
      <c r="C365" s="38" t="s">
        <v>359</v>
      </c>
      <c r="D365" s="39"/>
      <c r="E365" s="40" t="s">
        <v>15</v>
      </c>
      <c r="F365" s="41">
        <v>165</v>
      </c>
      <c r="G365" s="1"/>
      <c r="H365" s="42">
        <f>ROUND(F365*G365,2)</f>
        <v>0</v>
      </c>
    </row>
    <row r="366" spans="1:8" ht="25.7" customHeight="1" x14ac:dyDescent="0.2">
      <c r="A366" s="90"/>
      <c r="B366" s="50" t="s">
        <v>39</v>
      </c>
      <c r="C366" s="38" t="s">
        <v>360</v>
      </c>
      <c r="D366" s="39"/>
      <c r="E366" s="40" t="s">
        <v>361</v>
      </c>
      <c r="F366" s="41">
        <v>38</v>
      </c>
      <c r="G366" s="1"/>
      <c r="H366" s="42">
        <f>ROUND(F366*G366,2)</f>
        <v>0</v>
      </c>
    </row>
    <row r="367" spans="1:8" ht="25.7" customHeight="1" x14ac:dyDescent="0.2">
      <c r="A367" s="90"/>
      <c r="B367" s="40" t="s">
        <v>51</v>
      </c>
      <c r="C367" s="38" t="s">
        <v>382</v>
      </c>
      <c r="D367" s="39"/>
      <c r="E367" s="40"/>
      <c r="F367" s="41"/>
      <c r="G367" s="49"/>
      <c r="H367" s="49"/>
    </row>
    <row r="368" spans="1:8" ht="25.7" customHeight="1" x14ac:dyDescent="0.2">
      <c r="A368" s="90"/>
      <c r="B368" s="50" t="s">
        <v>32</v>
      </c>
      <c r="C368" s="38" t="s">
        <v>384</v>
      </c>
      <c r="D368" s="39" t="s">
        <v>383</v>
      </c>
      <c r="E368" s="40" t="s">
        <v>15</v>
      </c>
      <c r="F368" s="41">
        <v>35</v>
      </c>
      <c r="G368" s="1"/>
      <c r="H368" s="42">
        <f>ROUND(F368*G368,2)</f>
        <v>0</v>
      </c>
    </row>
    <row r="369" spans="1:8" ht="25.7" customHeight="1" x14ac:dyDescent="0.2">
      <c r="A369" s="90"/>
      <c r="B369" s="40" t="s">
        <v>53</v>
      </c>
      <c r="C369" s="38" t="s">
        <v>362</v>
      </c>
      <c r="D369" s="39"/>
      <c r="E369" s="40"/>
      <c r="F369" s="41"/>
      <c r="G369" s="49"/>
      <c r="H369" s="49"/>
    </row>
    <row r="370" spans="1:8" ht="25.7" customHeight="1" x14ac:dyDescent="0.2">
      <c r="A370" s="90"/>
      <c r="B370" s="50" t="s">
        <v>32</v>
      </c>
      <c r="C370" s="38" t="s">
        <v>363</v>
      </c>
      <c r="D370" s="39" t="s">
        <v>356</v>
      </c>
      <c r="E370" s="40" t="s">
        <v>38</v>
      </c>
      <c r="F370" s="41">
        <v>40</v>
      </c>
      <c r="G370" s="1"/>
      <c r="H370" s="42">
        <f>ROUND(F370*G370,2)</f>
        <v>0</v>
      </c>
    </row>
    <row r="371" spans="1:8" ht="25.7" customHeight="1" x14ac:dyDescent="0.2">
      <c r="A371" s="90"/>
      <c r="B371" s="37" t="s">
        <v>390</v>
      </c>
      <c r="C371" s="38" t="s">
        <v>391</v>
      </c>
      <c r="D371" s="39"/>
      <c r="E371" s="40"/>
      <c r="F371" s="41"/>
      <c r="G371" s="49"/>
      <c r="H371" s="49"/>
    </row>
    <row r="372" spans="1:8" ht="25.7" customHeight="1" x14ac:dyDescent="0.2">
      <c r="A372" s="90"/>
      <c r="B372" s="40" t="s">
        <v>30</v>
      </c>
      <c r="C372" s="38" t="s">
        <v>389</v>
      </c>
      <c r="D372" s="39"/>
      <c r="E372" s="40"/>
      <c r="F372" s="41"/>
      <c r="G372" s="49"/>
      <c r="H372" s="49"/>
    </row>
    <row r="373" spans="1:8" ht="25.7" customHeight="1" x14ac:dyDescent="0.2">
      <c r="A373" s="90"/>
      <c r="B373" s="50" t="s">
        <v>32</v>
      </c>
      <c r="C373" s="38" t="s">
        <v>355</v>
      </c>
      <c r="D373" s="39" t="s">
        <v>356</v>
      </c>
      <c r="E373" s="40" t="s">
        <v>15</v>
      </c>
      <c r="F373" s="41">
        <v>112</v>
      </c>
      <c r="G373" s="1"/>
      <c r="H373" s="42">
        <f>ROUND(F373*G373,2)</f>
        <v>0</v>
      </c>
    </row>
    <row r="374" spans="1:8" ht="25.7" customHeight="1" x14ac:dyDescent="0.2">
      <c r="A374" s="90"/>
      <c r="B374" s="40" t="s">
        <v>35</v>
      </c>
      <c r="C374" s="38" t="s">
        <v>357</v>
      </c>
      <c r="D374" s="39" t="s">
        <v>358</v>
      </c>
      <c r="E374" s="40"/>
      <c r="F374" s="41"/>
      <c r="G374" s="49"/>
      <c r="H374" s="49"/>
    </row>
    <row r="375" spans="1:8" ht="25.7" customHeight="1" x14ac:dyDescent="0.2">
      <c r="A375" s="90"/>
      <c r="B375" s="50" t="s">
        <v>32</v>
      </c>
      <c r="C375" s="38" t="s">
        <v>360</v>
      </c>
      <c r="D375" s="39"/>
      <c r="E375" s="40" t="s">
        <v>361</v>
      </c>
      <c r="F375" s="41">
        <v>70</v>
      </c>
      <c r="G375" s="1"/>
      <c r="H375" s="42">
        <f>ROUND(F375*G375,2)</f>
        <v>0</v>
      </c>
    </row>
    <row r="376" spans="1:8" ht="25.7" customHeight="1" x14ac:dyDescent="0.2">
      <c r="A376" s="90"/>
      <c r="B376" s="40" t="s">
        <v>51</v>
      </c>
      <c r="C376" s="38" t="s">
        <v>362</v>
      </c>
      <c r="D376" s="39"/>
      <c r="E376" s="40"/>
      <c r="F376" s="41"/>
      <c r="G376" s="49"/>
      <c r="H376" s="49"/>
    </row>
    <row r="377" spans="1:8" ht="25.7" customHeight="1" x14ac:dyDescent="0.2">
      <c r="A377" s="90"/>
      <c r="B377" s="50" t="s">
        <v>32</v>
      </c>
      <c r="C377" s="38" t="s">
        <v>363</v>
      </c>
      <c r="D377" s="39" t="s">
        <v>356</v>
      </c>
      <c r="E377" s="40" t="s">
        <v>38</v>
      </c>
      <c r="F377" s="41">
        <v>6</v>
      </c>
      <c r="G377" s="1"/>
      <c r="H377" s="42">
        <f>ROUND(F377*G377,2)</f>
        <v>0</v>
      </c>
    </row>
    <row r="378" spans="1:8" ht="25.7" customHeight="1" x14ac:dyDescent="0.2">
      <c r="A378" s="90"/>
      <c r="B378" s="37" t="s">
        <v>392</v>
      </c>
      <c r="C378" s="38" t="s">
        <v>393</v>
      </c>
      <c r="D378" s="39"/>
      <c r="E378" s="40"/>
      <c r="F378" s="41"/>
      <c r="G378" s="49"/>
      <c r="H378" s="49"/>
    </row>
    <row r="379" spans="1:8" ht="25.7" customHeight="1" x14ac:dyDescent="0.2">
      <c r="A379" s="90"/>
      <c r="B379" s="40" t="s">
        <v>30</v>
      </c>
      <c r="C379" s="38" t="s">
        <v>389</v>
      </c>
      <c r="D379" s="39"/>
      <c r="E379" s="40"/>
      <c r="F379" s="41"/>
      <c r="G379" s="49"/>
      <c r="H379" s="49"/>
    </row>
    <row r="380" spans="1:8" ht="25.7" customHeight="1" x14ac:dyDescent="0.2">
      <c r="A380" s="90"/>
      <c r="B380" s="50" t="s">
        <v>32</v>
      </c>
      <c r="C380" s="38" t="s">
        <v>509</v>
      </c>
      <c r="D380" s="39" t="s">
        <v>356</v>
      </c>
      <c r="E380" s="40" t="s">
        <v>15</v>
      </c>
      <c r="F380" s="41">
        <v>25</v>
      </c>
      <c r="G380" s="1"/>
      <c r="H380" s="42">
        <f>ROUND(F380*G380,2)</f>
        <v>0</v>
      </c>
    </row>
    <row r="381" spans="1:8" ht="25.7" customHeight="1" x14ac:dyDescent="0.2">
      <c r="A381" s="90"/>
      <c r="B381" s="40" t="s">
        <v>35</v>
      </c>
      <c r="C381" s="38" t="s">
        <v>357</v>
      </c>
      <c r="D381" s="39" t="s">
        <v>358</v>
      </c>
      <c r="E381" s="40"/>
      <c r="F381" s="41"/>
      <c r="G381" s="49"/>
      <c r="H381" s="49"/>
    </row>
    <row r="382" spans="1:8" ht="25.7" customHeight="1" x14ac:dyDescent="0.2">
      <c r="A382" s="90"/>
      <c r="B382" s="50" t="s">
        <v>32</v>
      </c>
      <c r="C382" s="38" t="s">
        <v>394</v>
      </c>
      <c r="D382" s="39"/>
      <c r="E382" s="40" t="s">
        <v>361</v>
      </c>
      <c r="F382" s="41">
        <v>5</v>
      </c>
      <c r="G382" s="1"/>
      <c r="H382" s="42">
        <f>ROUND(F382*G382,2)</f>
        <v>0</v>
      </c>
    </row>
    <row r="383" spans="1:8" ht="25.7" customHeight="1" x14ac:dyDescent="0.2">
      <c r="A383" s="90"/>
      <c r="B383" s="40" t="s">
        <v>51</v>
      </c>
      <c r="C383" s="38" t="s">
        <v>395</v>
      </c>
      <c r="D383" s="39" t="s">
        <v>358</v>
      </c>
      <c r="E383" s="40" t="s">
        <v>15</v>
      </c>
      <c r="F383" s="41">
        <v>40</v>
      </c>
      <c r="G383" s="1"/>
      <c r="H383" s="42">
        <f>ROUND(F383*G383,2)</f>
        <v>0</v>
      </c>
    </row>
    <row r="384" spans="1:8" ht="25.7" customHeight="1" thickBot="1" x14ac:dyDescent="0.25">
      <c r="A384" s="86"/>
      <c r="B384" s="43" t="str">
        <f>B309</f>
        <v>K</v>
      </c>
      <c r="C384" s="44" t="str">
        <f>C309</f>
        <v>Restorations</v>
      </c>
      <c r="D384" s="45"/>
      <c r="E384" s="46"/>
      <c r="F384" s="47"/>
      <c r="G384" s="48" t="s">
        <v>476</v>
      </c>
      <c r="H384" s="85">
        <f>SUBTOTAL(9,H311:H383)</f>
        <v>0</v>
      </c>
    </row>
    <row r="385" spans="1:8" ht="25.7" customHeight="1" thickTop="1" x14ac:dyDescent="0.2">
      <c r="A385" s="88"/>
      <c r="B385" s="53" t="s">
        <v>396</v>
      </c>
      <c r="C385" s="54" t="s">
        <v>508</v>
      </c>
      <c r="D385" s="55"/>
      <c r="E385" s="56"/>
      <c r="F385" s="57"/>
      <c r="G385" s="58"/>
      <c r="H385" s="59"/>
    </row>
    <row r="386" spans="1:8" ht="25.7" customHeight="1" x14ac:dyDescent="0.2">
      <c r="A386" s="90"/>
      <c r="B386" s="37" t="s">
        <v>397</v>
      </c>
      <c r="C386" s="38" t="s">
        <v>398</v>
      </c>
      <c r="D386" s="39" t="s">
        <v>399</v>
      </c>
      <c r="E386" s="40" t="s">
        <v>400</v>
      </c>
      <c r="F386" s="41">
        <v>1</v>
      </c>
      <c r="G386" s="42">
        <v>2000000</v>
      </c>
      <c r="H386" s="42">
        <f t="shared" ref="H386:H449" si="4">ROUND(G386*F386,2)</f>
        <v>2000000</v>
      </c>
    </row>
    <row r="387" spans="1:8" ht="25.7" customHeight="1" x14ac:dyDescent="0.2">
      <c r="A387" s="90"/>
      <c r="B387" s="37" t="s">
        <v>401</v>
      </c>
      <c r="C387" s="38" t="s">
        <v>402</v>
      </c>
      <c r="D387" s="39" t="s">
        <v>403</v>
      </c>
      <c r="E387" s="40" t="s">
        <v>400</v>
      </c>
      <c r="F387" s="41">
        <v>1</v>
      </c>
      <c r="G387" s="42">
        <v>2000000</v>
      </c>
      <c r="H387" s="42">
        <f t="shared" si="4"/>
        <v>2000000</v>
      </c>
    </row>
    <row r="388" spans="1:8" ht="25.7" customHeight="1" x14ac:dyDescent="0.2">
      <c r="A388" s="90"/>
      <c r="B388" s="37" t="s">
        <v>404</v>
      </c>
      <c r="C388" s="38" t="s">
        <v>405</v>
      </c>
      <c r="D388" s="39"/>
      <c r="E388" s="40"/>
      <c r="F388" s="41"/>
      <c r="G388" s="49"/>
      <c r="H388" s="49"/>
    </row>
    <row r="389" spans="1:8" ht="25.7" customHeight="1" x14ac:dyDescent="0.2">
      <c r="A389" s="90"/>
      <c r="B389" s="40" t="s">
        <v>30</v>
      </c>
      <c r="C389" s="38" t="s">
        <v>29</v>
      </c>
      <c r="D389" s="39" t="s">
        <v>485</v>
      </c>
      <c r="E389" s="40"/>
      <c r="F389" s="41"/>
      <c r="G389" s="49"/>
      <c r="H389" s="49"/>
    </row>
    <row r="390" spans="1:8" ht="25.7" customHeight="1" x14ac:dyDescent="0.2">
      <c r="A390" s="90"/>
      <c r="B390" s="50" t="s">
        <v>32</v>
      </c>
      <c r="C390" s="38" t="s">
        <v>406</v>
      </c>
      <c r="D390" s="39"/>
      <c r="E390" s="40" t="s">
        <v>38</v>
      </c>
      <c r="F390" s="41">
        <v>75</v>
      </c>
      <c r="G390" s="1"/>
      <c r="H390" s="42">
        <f t="shared" si="4"/>
        <v>0</v>
      </c>
    </row>
    <row r="391" spans="1:8" ht="25.7" customHeight="1" x14ac:dyDescent="0.2">
      <c r="A391" s="90"/>
      <c r="B391" s="50" t="s">
        <v>39</v>
      </c>
      <c r="C391" s="38" t="s">
        <v>407</v>
      </c>
      <c r="D391" s="39"/>
      <c r="E391" s="40" t="s">
        <v>0</v>
      </c>
      <c r="F391" s="51">
        <v>1</v>
      </c>
      <c r="G391" s="1"/>
      <c r="H391" s="42">
        <f t="shared" si="4"/>
        <v>0</v>
      </c>
    </row>
    <row r="392" spans="1:8" ht="25.7" customHeight="1" x14ac:dyDescent="0.2">
      <c r="A392" s="90"/>
      <c r="B392" s="50" t="s">
        <v>99</v>
      </c>
      <c r="C392" s="38" t="s">
        <v>408</v>
      </c>
      <c r="D392" s="39"/>
      <c r="E392" s="40" t="s">
        <v>0</v>
      </c>
      <c r="F392" s="51">
        <v>1</v>
      </c>
      <c r="G392" s="1"/>
      <c r="H392" s="42">
        <f t="shared" si="4"/>
        <v>0</v>
      </c>
    </row>
    <row r="393" spans="1:8" ht="25.7" customHeight="1" x14ac:dyDescent="0.2">
      <c r="A393" s="90"/>
      <c r="B393" s="37" t="s">
        <v>409</v>
      </c>
      <c r="C393" s="38" t="s">
        <v>192</v>
      </c>
      <c r="D393" s="39"/>
      <c r="E393" s="40"/>
      <c r="F393" s="41"/>
      <c r="G393" s="42"/>
      <c r="H393" s="42"/>
    </row>
    <row r="394" spans="1:8" ht="25.7" customHeight="1" x14ac:dyDescent="0.2">
      <c r="A394" s="90"/>
      <c r="B394" s="40" t="s">
        <v>30</v>
      </c>
      <c r="C394" s="38" t="s">
        <v>410</v>
      </c>
      <c r="D394" s="39" t="s">
        <v>45</v>
      </c>
      <c r="E394" s="40" t="s">
        <v>0</v>
      </c>
      <c r="F394" s="51">
        <v>4</v>
      </c>
      <c r="G394" s="1"/>
      <c r="H394" s="42">
        <f t="shared" si="4"/>
        <v>0</v>
      </c>
    </row>
    <row r="395" spans="1:8" ht="25.7" customHeight="1" x14ac:dyDescent="0.2">
      <c r="A395" s="90"/>
      <c r="B395" s="37" t="s">
        <v>411</v>
      </c>
      <c r="C395" s="38" t="s">
        <v>59</v>
      </c>
      <c r="D395" s="39" t="s">
        <v>45</v>
      </c>
      <c r="E395" s="40"/>
      <c r="F395" s="41"/>
      <c r="G395" s="42"/>
      <c r="H395" s="42"/>
    </row>
    <row r="396" spans="1:8" ht="25.7" customHeight="1" x14ac:dyDescent="0.2">
      <c r="A396" s="90"/>
      <c r="B396" s="40" t="s">
        <v>30</v>
      </c>
      <c r="C396" s="38" t="s">
        <v>60</v>
      </c>
      <c r="D396" s="39"/>
      <c r="E396" s="40"/>
      <c r="F396" s="41"/>
      <c r="G396" s="42"/>
      <c r="H396" s="42"/>
    </row>
    <row r="397" spans="1:8" ht="25.7" customHeight="1" x14ac:dyDescent="0.2">
      <c r="A397" s="90"/>
      <c r="B397" s="50" t="s">
        <v>32</v>
      </c>
      <c r="C397" s="38" t="s">
        <v>61</v>
      </c>
      <c r="D397" s="39"/>
      <c r="E397" s="40" t="s">
        <v>38</v>
      </c>
      <c r="F397" s="41">
        <v>60</v>
      </c>
      <c r="G397" s="1"/>
      <c r="H397" s="42">
        <f t="shared" si="4"/>
        <v>0</v>
      </c>
    </row>
    <row r="398" spans="1:8" ht="25.7" customHeight="1" x14ac:dyDescent="0.2">
      <c r="A398" s="90"/>
      <c r="B398" s="37" t="s">
        <v>412</v>
      </c>
      <c r="C398" s="38" t="s">
        <v>413</v>
      </c>
      <c r="D398" s="39"/>
      <c r="E398" s="40"/>
      <c r="F398" s="41"/>
      <c r="G398" s="42"/>
      <c r="H398" s="42"/>
    </row>
    <row r="399" spans="1:8" ht="25.7" customHeight="1" x14ac:dyDescent="0.2">
      <c r="A399" s="90"/>
      <c r="B399" s="40" t="s">
        <v>30</v>
      </c>
      <c r="C399" s="38" t="s">
        <v>414</v>
      </c>
      <c r="D399" s="39" t="s">
        <v>112</v>
      </c>
      <c r="E399" s="40" t="s">
        <v>0</v>
      </c>
      <c r="F399" s="51">
        <v>30</v>
      </c>
      <c r="G399" s="1"/>
      <c r="H399" s="42">
        <f t="shared" si="4"/>
        <v>0</v>
      </c>
    </row>
    <row r="400" spans="1:8" ht="25.7" customHeight="1" x14ac:dyDescent="0.2">
      <c r="A400" s="90"/>
      <c r="B400" s="40" t="s">
        <v>35</v>
      </c>
      <c r="C400" s="38" t="s">
        <v>345</v>
      </c>
      <c r="D400" s="39" t="s">
        <v>417</v>
      </c>
      <c r="E400" s="40"/>
      <c r="F400" s="41"/>
      <c r="G400" s="42"/>
      <c r="H400" s="42"/>
    </row>
    <row r="401" spans="1:8" ht="25.7" customHeight="1" x14ac:dyDescent="0.2">
      <c r="A401" s="90"/>
      <c r="B401" s="50" t="s">
        <v>32</v>
      </c>
      <c r="C401" s="38" t="s">
        <v>347</v>
      </c>
      <c r="D401" s="39"/>
      <c r="E401" s="40" t="s">
        <v>15</v>
      </c>
      <c r="F401" s="41">
        <v>1500</v>
      </c>
      <c r="G401" s="1"/>
      <c r="H401" s="42">
        <f t="shared" si="4"/>
        <v>0</v>
      </c>
    </row>
    <row r="402" spans="1:8" ht="25.7" customHeight="1" x14ac:dyDescent="0.2">
      <c r="A402" s="90"/>
      <c r="B402" s="50" t="s">
        <v>39</v>
      </c>
      <c r="C402" s="38" t="s">
        <v>348</v>
      </c>
      <c r="D402" s="39"/>
      <c r="E402" s="40" t="s">
        <v>15</v>
      </c>
      <c r="F402" s="41">
        <v>500</v>
      </c>
      <c r="G402" s="1"/>
      <c r="H402" s="42">
        <f t="shared" si="4"/>
        <v>0</v>
      </c>
    </row>
    <row r="403" spans="1:8" ht="25.7" customHeight="1" x14ac:dyDescent="0.2">
      <c r="A403" s="90"/>
      <c r="B403" s="40" t="s">
        <v>51</v>
      </c>
      <c r="C403" s="38" t="s">
        <v>371</v>
      </c>
      <c r="D403" s="39" t="s">
        <v>417</v>
      </c>
      <c r="E403" s="40" t="s">
        <v>15</v>
      </c>
      <c r="F403" s="41">
        <v>1000</v>
      </c>
      <c r="G403" s="1"/>
      <c r="H403" s="42">
        <f t="shared" si="4"/>
        <v>0</v>
      </c>
    </row>
    <row r="404" spans="1:8" ht="25.7" customHeight="1" x14ac:dyDescent="0.2">
      <c r="A404" s="90"/>
      <c r="B404" s="40" t="s">
        <v>53</v>
      </c>
      <c r="C404" s="38" t="s">
        <v>95</v>
      </c>
      <c r="D404" s="39" t="s">
        <v>96</v>
      </c>
      <c r="E404" s="40"/>
      <c r="F404" s="41"/>
      <c r="G404" s="42"/>
      <c r="H404" s="42"/>
    </row>
    <row r="405" spans="1:8" ht="25.7" customHeight="1" x14ac:dyDescent="0.2">
      <c r="A405" s="90"/>
      <c r="B405" s="50" t="s">
        <v>32</v>
      </c>
      <c r="C405" s="38" t="s">
        <v>97</v>
      </c>
      <c r="D405" s="39"/>
      <c r="E405" s="40" t="s">
        <v>0</v>
      </c>
      <c r="F405" s="51">
        <v>10</v>
      </c>
      <c r="G405" s="1"/>
      <c r="H405" s="42">
        <f t="shared" si="4"/>
        <v>0</v>
      </c>
    </row>
    <row r="406" spans="1:8" ht="25.7" customHeight="1" x14ac:dyDescent="0.2">
      <c r="A406" s="90"/>
      <c r="B406" s="50" t="s">
        <v>39</v>
      </c>
      <c r="C406" s="38" t="s">
        <v>98</v>
      </c>
      <c r="D406" s="39"/>
      <c r="E406" s="40" t="s">
        <v>0</v>
      </c>
      <c r="F406" s="51">
        <v>10</v>
      </c>
      <c r="G406" s="1"/>
      <c r="H406" s="42">
        <f t="shared" si="4"/>
        <v>0</v>
      </c>
    </row>
    <row r="407" spans="1:8" ht="25.7" customHeight="1" x14ac:dyDescent="0.2">
      <c r="A407" s="90"/>
      <c r="B407" s="50" t="s">
        <v>99</v>
      </c>
      <c r="C407" s="38" t="s">
        <v>100</v>
      </c>
      <c r="D407" s="39"/>
      <c r="E407" s="40" t="s">
        <v>0</v>
      </c>
      <c r="F407" s="51">
        <v>10</v>
      </c>
      <c r="G407" s="1"/>
      <c r="H407" s="42">
        <f t="shared" si="4"/>
        <v>0</v>
      </c>
    </row>
    <row r="408" spans="1:8" ht="25.7" customHeight="1" x14ac:dyDescent="0.2">
      <c r="A408" s="90"/>
      <c r="B408" s="40" t="s">
        <v>119</v>
      </c>
      <c r="C408" s="38" t="s">
        <v>416</v>
      </c>
      <c r="D408" s="39" t="s">
        <v>492</v>
      </c>
      <c r="E408" s="40"/>
      <c r="F408" s="51"/>
      <c r="G408" s="42"/>
      <c r="H408" s="42"/>
    </row>
    <row r="409" spans="1:8" ht="25.7" customHeight="1" x14ac:dyDescent="0.2">
      <c r="A409" s="90"/>
      <c r="B409" s="50" t="s">
        <v>32</v>
      </c>
      <c r="C409" s="38" t="s">
        <v>418</v>
      </c>
      <c r="D409" s="39"/>
      <c r="E409" s="40" t="s">
        <v>0</v>
      </c>
      <c r="F409" s="51">
        <v>10</v>
      </c>
      <c r="G409" s="1"/>
      <c r="H409" s="42">
        <f t="shared" si="4"/>
        <v>0</v>
      </c>
    </row>
    <row r="410" spans="1:8" ht="25.7" customHeight="1" x14ac:dyDescent="0.2">
      <c r="A410" s="90"/>
      <c r="B410" s="50" t="s">
        <v>39</v>
      </c>
      <c r="C410" s="38" t="s">
        <v>419</v>
      </c>
      <c r="D410" s="39"/>
      <c r="E410" s="40" t="s">
        <v>0</v>
      </c>
      <c r="F410" s="51">
        <v>10</v>
      </c>
      <c r="G410" s="1"/>
      <c r="H410" s="42">
        <f t="shared" si="4"/>
        <v>0</v>
      </c>
    </row>
    <row r="411" spans="1:8" ht="25.7" customHeight="1" x14ac:dyDescent="0.2">
      <c r="A411" s="90"/>
      <c r="B411" s="37" t="s">
        <v>420</v>
      </c>
      <c r="C411" s="38" t="s">
        <v>421</v>
      </c>
      <c r="D411" s="39"/>
      <c r="E411" s="40"/>
      <c r="F411" s="41"/>
      <c r="G411" s="42"/>
      <c r="H411" s="42"/>
    </row>
    <row r="412" spans="1:8" ht="25.7" customHeight="1" x14ac:dyDescent="0.2">
      <c r="A412" s="90"/>
      <c r="B412" s="40" t="s">
        <v>30</v>
      </c>
      <c r="C412" s="38" t="s">
        <v>422</v>
      </c>
      <c r="D412" s="39"/>
      <c r="E412" s="40"/>
      <c r="F412" s="41"/>
      <c r="G412" s="42"/>
      <c r="H412" s="42"/>
    </row>
    <row r="413" spans="1:8" ht="25.7" customHeight="1" x14ac:dyDescent="0.2">
      <c r="A413" s="90"/>
      <c r="B413" s="50" t="s">
        <v>32</v>
      </c>
      <c r="C413" s="38" t="s">
        <v>423</v>
      </c>
      <c r="D413" s="39" t="s">
        <v>424</v>
      </c>
      <c r="E413" s="40" t="s">
        <v>15</v>
      </c>
      <c r="F413" s="41">
        <v>100</v>
      </c>
      <c r="G413" s="1"/>
      <c r="H413" s="42">
        <f t="shared" si="4"/>
        <v>0</v>
      </c>
    </row>
    <row r="414" spans="1:8" ht="25.7" customHeight="1" x14ac:dyDescent="0.2">
      <c r="A414" s="90"/>
      <c r="B414" s="50" t="s">
        <v>39</v>
      </c>
      <c r="C414" s="38" t="s">
        <v>425</v>
      </c>
      <c r="D414" s="39"/>
      <c r="E414" s="40" t="s">
        <v>15</v>
      </c>
      <c r="F414" s="41">
        <v>100</v>
      </c>
      <c r="G414" s="1"/>
      <c r="H414" s="42">
        <f t="shared" si="4"/>
        <v>0</v>
      </c>
    </row>
    <row r="415" spans="1:8" ht="25.7" customHeight="1" x14ac:dyDescent="0.2">
      <c r="A415" s="90"/>
      <c r="B415" s="40" t="s">
        <v>35</v>
      </c>
      <c r="C415" s="38" t="s">
        <v>426</v>
      </c>
      <c r="D415" s="39"/>
      <c r="E415" s="40"/>
      <c r="F415" s="41"/>
      <c r="G415" s="42"/>
      <c r="H415" s="42"/>
    </row>
    <row r="416" spans="1:8" ht="25.7" customHeight="1" x14ac:dyDescent="0.2">
      <c r="A416" s="90"/>
      <c r="B416" s="50" t="s">
        <v>32</v>
      </c>
      <c r="C416" s="38" t="s">
        <v>423</v>
      </c>
      <c r="D416" s="39" t="s">
        <v>424</v>
      </c>
      <c r="E416" s="40" t="s">
        <v>15</v>
      </c>
      <c r="F416" s="41">
        <v>100</v>
      </c>
      <c r="G416" s="1"/>
      <c r="H416" s="42">
        <f t="shared" si="4"/>
        <v>0</v>
      </c>
    </row>
    <row r="417" spans="1:8" ht="25.7" customHeight="1" x14ac:dyDescent="0.2">
      <c r="A417" s="90"/>
      <c r="B417" s="50" t="s">
        <v>39</v>
      </c>
      <c r="C417" s="38" t="s">
        <v>425</v>
      </c>
      <c r="D417" s="39"/>
      <c r="E417" s="40" t="s">
        <v>15</v>
      </c>
      <c r="F417" s="41">
        <v>100</v>
      </c>
      <c r="G417" s="1"/>
      <c r="H417" s="42">
        <f t="shared" si="4"/>
        <v>0</v>
      </c>
    </row>
    <row r="418" spans="1:8" ht="25.7" customHeight="1" x14ac:dyDescent="0.2">
      <c r="A418" s="90"/>
      <c r="B418" s="40" t="s">
        <v>51</v>
      </c>
      <c r="C418" s="38" t="s">
        <v>427</v>
      </c>
      <c r="D418" s="39" t="s">
        <v>356</v>
      </c>
      <c r="E418" s="40"/>
      <c r="F418" s="41"/>
      <c r="G418" s="42"/>
      <c r="H418" s="42"/>
    </row>
    <row r="419" spans="1:8" ht="25.7" customHeight="1" x14ac:dyDescent="0.2">
      <c r="A419" s="90"/>
      <c r="B419" s="50" t="s">
        <v>32</v>
      </c>
      <c r="C419" s="38" t="s">
        <v>428</v>
      </c>
      <c r="D419" s="39"/>
      <c r="E419" s="40" t="s">
        <v>38</v>
      </c>
      <c r="F419" s="41">
        <v>100</v>
      </c>
      <c r="G419" s="1"/>
      <c r="H419" s="42">
        <f t="shared" si="4"/>
        <v>0</v>
      </c>
    </row>
    <row r="420" spans="1:8" ht="25.7" customHeight="1" x14ac:dyDescent="0.2">
      <c r="A420" s="90"/>
      <c r="B420" s="50" t="s">
        <v>39</v>
      </c>
      <c r="C420" s="38" t="s">
        <v>429</v>
      </c>
      <c r="D420" s="39"/>
      <c r="E420" s="40" t="s">
        <v>38</v>
      </c>
      <c r="F420" s="41">
        <v>100</v>
      </c>
      <c r="G420" s="1"/>
      <c r="H420" s="42">
        <f t="shared" si="4"/>
        <v>0</v>
      </c>
    </row>
    <row r="421" spans="1:8" ht="25.7" customHeight="1" x14ac:dyDescent="0.2">
      <c r="A421" s="90"/>
      <c r="B421" s="50" t="s">
        <v>99</v>
      </c>
      <c r="C421" s="38" t="s">
        <v>430</v>
      </c>
      <c r="D421" s="39"/>
      <c r="E421" s="40" t="s">
        <v>38</v>
      </c>
      <c r="F421" s="41">
        <v>100</v>
      </c>
      <c r="G421" s="1"/>
      <c r="H421" s="42">
        <f t="shared" si="4"/>
        <v>0</v>
      </c>
    </row>
    <row r="422" spans="1:8" ht="25.7" customHeight="1" x14ac:dyDescent="0.2">
      <c r="A422" s="90"/>
      <c r="B422" s="50" t="s">
        <v>126</v>
      </c>
      <c r="C422" s="38" t="s">
        <v>431</v>
      </c>
      <c r="D422" s="39"/>
      <c r="E422" s="40" t="s">
        <v>38</v>
      </c>
      <c r="F422" s="41">
        <v>350</v>
      </c>
      <c r="G422" s="1"/>
      <c r="H422" s="42">
        <f t="shared" si="4"/>
        <v>0</v>
      </c>
    </row>
    <row r="423" spans="1:8" ht="25.7" customHeight="1" x14ac:dyDescent="0.2">
      <c r="A423" s="90"/>
      <c r="B423" s="50" t="s">
        <v>128</v>
      </c>
      <c r="C423" s="38" t="s">
        <v>432</v>
      </c>
      <c r="D423" s="39"/>
      <c r="E423" s="40" t="s">
        <v>38</v>
      </c>
      <c r="F423" s="41">
        <v>100</v>
      </c>
      <c r="G423" s="1"/>
      <c r="H423" s="42">
        <f t="shared" si="4"/>
        <v>0</v>
      </c>
    </row>
    <row r="424" spans="1:8" ht="25.7" customHeight="1" x14ac:dyDescent="0.2">
      <c r="A424" s="90"/>
      <c r="B424" s="40" t="s">
        <v>53</v>
      </c>
      <c r="C424" s="38" t="s">
        <v>433</v>
      </c>
      <c r="D424" s="39" t="s">
        <v>383</v>
      </c>
      <c r="E424" s="40"/>
      <c r="F424" s="41"/>
      <c r="G424" s="42"/>
      <c r="H424" s="42"/>
    </row>
    <row r="425" spans="1:8" ht="25.7" customHeight="1" x14ac:dyDescent="0.2">
      <c r="A425" s="90"/>
      <c r="B425" s="50" t="s">
        <v>32</v>
      </c>
      <c r="C425" s="38" t="s">
        <v>384</v>
      </c>
      <c r="D425" s="39"/>
      <c r="E425" s="40" t="s">
        <v>15</v>
      </c>
      <c r="F425" s="41">
        <v>700</v>
      </c>
      <c r="G425" s="1"/>
      <c r="H425" s="42">
        <f t="shared" si="4"/>
        <v>0</v>
      </c>
    </row>
    <row r="426" spans="1:8" ht="25.7" customHeight="1" x14ac:dyDescent="0.2">
      <c r="A426" s="90"/>
      <c r="B426" s="50" t="s">
        <v>39</v>
      </c>
      <c r="C426" s="38" t="s">
        <v>434</v>
      </c>
      <c r="D426" s="39"/>
      <c r="E426" s="40" t="s">
        <v>15</v>
      </c>
      <c r="F426" s="41">
        <v>100</v>
      </c>
      <c r="G426" s="1"/>
      <c r="H426" s="42">
        <f t="shared" si="4"/>
        <v>0</v>
      </c>
    </row>
    <row r="427" spans="1:8" ht="25.7" customHeight="1" x14ac:dyDescent="0.2">
      <c r="A427" s="90"/>
      <c r="B427" s="40" t="s">
        <v>119</v>
      </c>
      <c r="C427" s="38" t="s">
        <v>435</v>
      </c>
      <c r="D427" s="39" t="s">
        <v>436</v>
      </c>
      <c r="E427" s="40"/>
      <c r="F427" s="41"/>
      <c r="G427" s="42"/>
      <c r="H427" s="42"/>
    </row>
    <row r="428" spans="1:8" ht="25.7" customHeight="1" x14ac:dyDescent="0.2">
      <c r="A428" s="90"/>
      <c r="B428" s="50" t="s">
        <v>32</v>
      </c>
      <c r="C428" s="38" t="s">
        <v>437</v>
      </c>
      <c r="D428" s="39"/>
      <c r="E428" s="40" t="s">
        <v>0</v>
      </c>
      <c r="F428" s="51">
        <v>8</v>
      </c>
      <c r="G428" s="1"/>
      <c r="H428" s="42">
        <f t="shared" si="4"/>
        <v>0</v>
      </c>
    </row>
    <row r="429" spans="1:8" ht="25.7" customHeight="1" x14ac:dyDescent="0.2">
      <c r="A429" s="90"/>
      <c r="B429" s="40" t="s">
        <v>230</v>
      </c>
      <c r="C429" s="38" t="s">
        <v>438</v>
      </c>
      <c r="D429" s="39" t="s">
        <v>366</v>
      </c>
      <c r="E429" s="40"/>
      <c r="F429" s="41"/>
      <c r="G429" s="42"/>
      <c r="H429" s="42"/>
    </row>
    <row r="430" spans="1:8" ht="25.7" customHeight="1" x14ac:dyDescent="0.2">
      <c r="A430" s="90"/>
      <c r="B430" s="50" t="s">
        <v>32</v>
      </c>
      <c r="C430" s="38" t="s">
        <v>439</v>
      </c>
      <c r="D430" s="39"/>
      <c r="E430" s="40" t="s">
        <v>14</v>
      </c>
      <c r="F430" s="41">
        <v>1500</v>
      </c>
      <c r="G430" s="1"/>
      <c r="H430" s="42">
        <f t="shared" si="4"/>
        <v>0</v>
      </c>
    </row>
    <row r="431" spans="1:8" ht="25.7" customHeight="1" x14ac:dyDescent="0.2">
      <c r="A431" s="90"/>
      <c r="B431" s="40" t="s">
        <v>231</v>
      </c>
      <c r="C431" s="38" t="s">
        <v>357</v>
      </c>
      <c r="D431" s="39" t="s">
        <v>358</v>
      </c>
      <c r="E431" s="40"/>
      <c r="F431" s="41"/>
      <c r="G431" s="42"/>
      <c r="H431" s="42"/>
    </row>
    <row r="432" spans="1:8" ht="25.7" customHeight="1" x14ac:dyDescent="0.2">
      <c r="A432" s="90"/>
      <c r="B432" s="50" t="s">
        <v>32</v>
      </c>
      <c r="C432" s="38" t="s">
        <v>360</v>
      </c>
      <c r="D432" s="39"/>
      <c r="E432" s="40" t="s">
        <v>361</v>
      </c>
      <c r="F432" s="41">
        <v>200</v>
      </c>
      <c r="G432" s="1"/>
      <c r="H432" s="42">
        <f t="shared" si="4"/>
        <v>0</v>
      </c>
    </row>
    <row r="433" spans="1:8" ht="25.7" customHeight="1" x14ac:dyDescent="0.2">
      <c r="A433" s="90"/>
      <c r="B433" s="50" t="s">
        <v>39</v>
      </c>
      <c r="C433" s="38" t="s">
        <v>394</v>
      </c>
      <c r="D433" s="39"/>
      <c r="E433" s="40" t="s">
        <v>361</v>
      </c>
      <c r="F433" s="41">
        <v>35</v>
      </c>
      <c r="G433" s="1"/>
      <c r="H433" s="42">
        <f t="shared" si="4"/>
        <v>0</v>
      </c>
    </row>
    <row r="434" spans="1:8" ht="25.7" customHeight="1" x14ac:dyDescent="0.2">
      <c r="A434" s="90"/>
      <c r="B434" s="50" t="s">
        <v>99</v>
      </c>
      <c r="C434" s="38" t="s">
        <v>440</v>
      </c>
      <c r="D434" s="39"/>
      <c r="E434" s="40" t="s">
        <v>15</v>
      </c>
      <c r="F434" s="41">
        <v>250</v>
      </c>
      <c r="G434" s="1"/>
      <c r="H434" s="42">
        <f t="shared" si="4"/>
        <v>0</v>
      </c>
    </row>
    <row r="435" spans="1:8" ht="25.7" customHeight="1" x14ac:dyDescent="0.2">
      <c r="A435" s="90"/>
      <c r="B435" s="40" t="s">
        <v>441</v>
      </c>
      <c r="C435" s="38" t="s">
        <v>395</v>
      </c>
      <c r="D435" s="39" t="s">
        <v>358</v>
      </c>
      <c r="E435" s="40" t="s">
        <v>15</v>
      </c>
      <c r="F435" s="41">
        <v>250</v>
      </c>
      <c r="G435" s="1"/>
      <c r="H435" s="42">
        <f t="shared" si="4"/>
        <v>0</v>
      </c>
    </row>
    <row r="436" spans="1:8" ht="25.7" customHeight="1" x14ac:dyDescent="0.2">
      <c r="A436" s="90"/>
      <c r="B436" s="40" t="s">
        <v>507</v>
      </c>
      <c r="C436" s="38" t="s">
        <v>442</v>
      </c>
      <c r="D436" s="39"/>
      <c r="E436" s="40"/>
      <c r="F436" s="41"/>
      <c r="G436" s="42"/>
      <c r="H436" s="42"/>
    </row>
    <row r="437" spans="1:8" ht="25.7" customHeight="1" x14ac:dyDescent="0.2">
      <c r="A437" s="90"/>
      <c r="B437" s="50" t="s">
        <v>32</v>
      </c>
      <c r="C437" s="38" t="s">
        <v>443</v>
      </c>
      <c r="D437" s="39" t="s">
        <v>494</v>
      </c>
      <c r="E437" s="40" t="s">
        <v>15</v>
      </c>
      <c r="F437" s="41">
        <v>50</v>
      </c>
      <c r="G437" s="1"/>
      <c r="H437" s="42">
        <f t="shared" si="4"/>
        <v>0</v>
      </c>
    </row>
    <row r="438" spans="1:8" ht="25.7" customHeight="1" x14ac:dyDescent="0.2">
      <c r="A438" s="90"/>
      <c r="B438" s="50" t="s">
        <v>39</v>
      </c>
      <c r="C438" s="38" t="s">
        <v>444</v>
      </c>
      <c r="D438" s="39" t="s">
        <v>493</v>
      </c>
      <c r="E438" s="40" t="s">
        <v>15</v>
      </c>
      <c r="F438" s="41">
        <v>50</v>
      </c>
      <c r="G438" s="1"/>
      <c r="H438" s="42">
        <f t="shared" si="4"/>
        <v>0</v>
      </c>
    </row>
    <row r="439" spans="1:8" ht="25.7" customHeight="1" x14ac:dyDescent="0.2">
      <c r="A439" s="90"/>
      <c r="B439" s="37" t="s">
        <v>445</v>
      </c>
      <c r="C439" s="38" t="s">
        <v>446</v>
      </c>
      <c r="D439" s="39"/>
      <c r="E439" s="40"/>
      <c r="F439" s="41"/>
      <c r="G439" s="42"/>
      <c r="H439" s="42"/>
    </row>
    <row r="440" spans="1:8" ht="25.7" customHeight="1" x14ac:dyDescent="0.2">
      <c r="A440" s="90"/>
      <c r="B440" s="40" t="s">
        <v>30</v>
      </c>
      <c r="C440" s="38" t="s">
        <v>447</v>
      </c>
      <c r="D440" s="39" t="s">
        <v>45</v>
      </c>
      <c r="E440" s="40"/>
      <c r="F440" s="41"/>
      <c r="G440" s="42"/>
      <c r="H440" s="42"/>
    </row>
    <row r="441" spans="1:8" ht="25.7" customHeight="1" x14ac:dyDescent="0.2">
      <c r="A441" s="90"/>
      <c r="B441" s="50" t="s">
        <v>32</v>
      </c>
      <c r="C441" s="38" t="s">
        <v>448</v>
      </c>
      <c r="D441" s="39"/>
      <c r="E441" s="40" t="s">
        <v>38</v>
      </c>
      <c r="F441" s="41">
        <v>100</v>
      </c>
      <c r="G441" s="1"/>
      <c r="H441" s="42">
        <f t="shared" si="4"/>
        <v>0</v>
      </c>
    </row>
    <row r="442" spans="1:8" ht="25.7" customHeight="1" x14ac:dyDescent="0.2">
      <c r="A442" s="90"/>
      <c r="B442" s="50" t="s">
        <v>39</v>
      </c>
      <c r="C442" s="38" t="s">
        <v>449</v>
      </c>
      <c r="D442" s="39"/>
      <c r="E442" s="40" t="s">
        <v>0</v>
      </c>
      <c r="F442" s="51">
        <v>10</v>
      </c>
      <c r="G442" s="1"/>
      <c r="H442" s="42">
        <f t="shared" si="4"/>
        <v>0</v>
      </c>
    </row>
    <row r="443" spans="1:8" ht="25.7" customHeight="1" x14ac:dyDescent="0.2">
      <c r="A443" s="90"/>
      <c r="B443" s="50" t="s">
        <v>99</v>
      </c>
      <c r="C443" s="38" t="s">
        <v>450</v>
      </c>
      <c r="D443" s="39"/>
      <c r="E443" s="40" t="s">
        <v>0</v>
      </c>
      <c r="F443" s="51">
        <v>10</v>
      </c>
      <c r="G443" s="1"/>
      <c r="H443" s="42">
        <f t="shared" si="4"/>
        <v>0</v>
      </c>
    </row>
    <row r="444" spans="1:8" ht="25.7" customHeight="1" x14ac:dyDescent="0.2">
      <c r="A444" s="90"/>
      <c r="B444" s="40" t="s">
        <v>35</v>
      </c>
      <c r="C444" s="38" t="s">
        <v>451</v>
      </c>
      <c r="D444" s="39" t="s">
        <v>268</v>
      </c>
      <c r="E444" s="40"/>
      <c r="F444" s="41"/>
      <c r="G444" s="42"/>
      <c r="H444" s="42"/>
    </row>
    <row r="445" spans="1:8" ht="25.7" customHeight="1" x14ac:dyDescent="0.2">
      <c r="A445" s="90"/>
      <c r="B445" s="50" t="s">
        <v>32</v>
      </c>
      <c r="C445" s="38" t="s">
        <v>452</v>
      </c>
      <c r="D445" s="39"/>
      <c r="E445" s="40" t="s">
        <v>38</v>
      </c>
      <c r="F445" s="41">
        <v>100</v>
      </c>
      <c r="G445" s="1"/>
      <c r="H445" s="42">
        <f t="shared" si="4"/>
        <v>0</v>
      </c>
    </row>
    <row r="446" spans="1:8" ht="25.7" customHeight="1" x14ac:dyDescent="0.2">
      <c r="A446" s="90"/>
      <c r="B446" s="50" t="s">
        <v>39</v>
      </c>
      <c r="C446" s="38" t="s">
        <v>453</v>
      </c>
      <c r="D446" s="39"/>
      <c r="E446" s="40" t="s">
        <v>38</v>
      </c>
      <c r="F446" s="41">
        <v>20</v>
      </c>
      <c r="G446" s="1"/>
      <c r="H446" s="42">
        <f t="shared" si="4"/>
        <v>0</v>
      </c>
    </row>
    <row r="447" spans="1:8" ht="25.7" customHeight="1" x14ac:dyDescent="0.2">
      <c r="A447" s="90"/>
      <c r="B447" s="50" t="s">
        <v>99</v>
      </c>
      <c r="C447" s="38" t="s">
        <v>454</v>
      </c>
      <c r="D447" s="39"/>
      <c r="E447" s="40" t="s">
        <v>0</v>
      </c>
      <c r="F447" s="51">
        <v>10</v>
      </c>
      <c r="G447" s="1"/>
      <c r="H447" s="42">
        <f t="shared" si="4"/>
        <v>0</v>
      </c>
    </row>
    <row r="448" spans="1:8" ht="25.7" customHeight="1" x14ac:dyDescent="0.2">
      <c r="A448" s="90"/>
      <c r="B448" s="50" t="s">
        <v>126</v>
      </c>
      <c r="C448" s="38" t="s">
        <v>455</v>
      </c>
      <c r="D448" s="39"/>
      <c r="E448" s="40" t="s">
        <v>0</v>
      </c>
      <c r="F448" s="51">
        <v>10</v>
      </c>
      <c r="G448" s="1"/>
      <c r="H448" s="42">
        <f t="shared" si="4"/>
        <v>0</v>
      </c>
    </row>
    <row r="449" spans="1:8" ht="25.7" customHeight="1" x14ac:dyDescent="0.2">
      <c r="A449" s="90"/>
      <c r="B449" s="50" t="s">
        <v>128</v>
      </c>
      <c r="C449" s="38" t="s">
        <v>456</v>
      </c>
      <c r="D449" s="39"/>
      <c r="E449" s="40" t="s">
        <v>0</v>
      </c>
      <c r="F449" s="51">
        <v>10</v>
      </c>
      <c r="G449" s="1"/>
      <c r="H449" s="42">
        <f t="shared" si="4"/>
        <v>0</v>
      </c>
    </row>
    <row r="450" spans="1:8" ht="25.7" customHeight="1" x14ac:dyDescent="0.2">
      <c r="A450" s="90"/>
      <c r="B450" s="50" t="s">
        <v>130</v>
      </c>
      <c r="C450" s="38" t="s">
        <v>457</v>
      </c>
      <c r="D450" s="39"/>
      <c r="E450" s="40" t="s">
        <v>0</v>
      </c>
      <c r="F450" s="51">
        <v>10</v>
      </c>
      <c r="G450" s="1"/>
      <c r="H450" s="42">
        <f t="shared" ref="H450:H464" si="5">ROUND(G450*F450,2)</f>
        <v>0</v>
      </c>
    </row>
    <row r="451" spans="1:8" ht="25.7" customHeight="1" x14ac:dyDescent="0.2">
      <c r="A451" s="90"/>
      <c r="B451" s="40" t="s">
        <v>51</v>
      </c>
      <c r="C451" s="38" t="s">
        <v>235</v>
      </c>
      <c r="D451" s="39" t="s">
        <v>45</v>
      </c>
      <c r="E451" s="40"/>
      <c r="F451" s="51"/>
      <c r="G451" s="42"/>
      <c r="H451" s="42"/>
    </row>
    <row r="452" spans="1:8" ht="25.7" customHeight="1" x14ac:dyDescent="0.2">
      <c r="A452" s="90"/>
      <c r="B452" s="50" t="s">
        <v>32</v>
      </c>
      <c r="C452" s="38" t="s">
        <v>458</v>
      </c>
      <c r="D452" s="39"/>
      <c r="E452" s="40" t="s">
        <v>0</v>
      </c>
      <c r="F452" s="51">
        <v>10</v>
      </c>
      <c r="G452" s="1"/>
      <c r="H452" s="42">
        <f t="shared" si="5"/>
        <v>0</v>
      </c>
    </row>
    <row r="453" spans="1:8" ht="25.7" customHeight="1" x14ac:dyDescent="0.2">
      <c r="A453" s="90"/>
      <c r="B453" s="50" t="s">
        <v>39</v>
      </c>
      <c r="C453" s="38" t="s">
        <v>459</v>
      </c>
      <c r="D453" s="39"/>
      <c r="E453" s="40" t="s">
        <v>0</v>
      </c>
      <c r="F453" s="51">
        <v>10</v>
      </c>
      <c r="G453" s="1"/>
      <c r="H453" s="42">
        <f t="shared" si="5"/>
        <v>0</v>
      </c>
    </row>
    <row r="454" spans="1:8" ht="25.7" customHeight="1" x14ac:dyDescent="0.2">
      <c r="A454" s="90"/>
      <c r="B454" s="50" t="s">
        <v>99</v>
      </c>
      <c r="C454" s="38" t="s">
        <v>460</v>
      </c>
      <c r="D454" s="39"/>
      <c r="E454" s="40" t="s">
        <v>0</v>
      </c>
      <c r="F454" s="51">
        <v>10</v>
      </c>
      <c r="G454" s="1"/>
      <c r="H454" s="42">
        <f t="shared" si="5"/>
        <v>0</v>
      </c>
    </row>
    <row r="455" spans="1:8" ht="25.7" customHeight="1" x14ac:dyDescent="0.2">
      <c r="A455" s="90"/>
      <c r="B455" s="37" t="s">
        <v>461</v>
      </c>
      <c r="C455" s="38" t="s">
        <v>462</v>
      </c>
      <c r="D455" s="39" t="s">
        <v>484</v>
      </c>
      <c r="E455" s="40" t="s">
        <v>0</v>
      </c>
      <c r="F455" s="51">
        <v>1</v>
      </c>
      <c r="G455" s="1"/>
      <c r="H455" s="42">
        <f t="shared" si="5"/>
        <v>0</v>
      </c>
    </row>
    <row r="456" spans="1:8" ht="25.7" customHeight="1" x14ac:dyDescent="0.2">
      <c r="A456" s="90"/>
      <c r="B456" s="37" t="s">
        <v>463</v>
      </c>
      <c r="C456" s="38" t="s">
        <v>464</v>
      </c>
      <c r="D456" s="39" t="s">
        <v>465</v>
      </c>
      <c r="E456" s="40" t="s">
        <v>71</v>
      </c>
      <c r="F456" s="41">
        <v>50</v>
      </c>
      <c r="G456" s="1"/>
      <c r="H456" s="42">
        <f t="shared" si="5"/>
        <v>0</v>
      </c>
    </row>
    <row r="457" spans="1:8" ht="25.7" customHeight="1" x14ac:dyDescent="0.2">
      <c r="A457" s="90"/>
      <c r="B457" s="37" t="s">
        <v>466</v>
      </c>
      <c r="C457" s="38" t="s">
        <v>224</v>
      </c>
      <c r="D457" s="39" t="s">
        <v>152</v>
      </c>
      <c r="E457" s="40"/>
      <c r="F457" s="41"/>
      <c r="G457" s="42"/>
      <c r="H457" s="42"/>
    </row>
    <row r="458" spans="1:8" ht="25.7" customHeight="1" x14ac:dyDescent="0.2">
      <c r="A458" s="90"/>
      <c r="B458" s="40" t="s">
        <v>30</v>
      </c>
      <c r="C458" s="38" t="s">
        <v>225</v>
      </c>
      <c r="D458" s="39"/>
      <c r="E458" s="40" t="s">
        <v>0</v>
      </c>
      <c r="F458" s="51">
        <v>2</v>
      </c>
      <c r="G458" s="1"/>
      <c r="H458" s="42">
        <f t="shared" si="5"/>
        <v>0</v>
      </c>
    </row>
    <row r="459" spans="1:8" ht="25.7" customHeight="1" x14ac:dyDescent="0.2">
      <c r="A459" s="90"/>
      <c r="B459" s="40" t="s">
        <v>35</v>
      </c>
      <c r="C459" s="38" t="s">
        <v>226</v>
      </c>
      <c r="D459" s="39"/>
      <c r="E459" s="40" t="s">
        <v>0</v>
      </c>
      <c r="F459" s="51">
        <v>2</v>
      </c>
      <c r="G459" s="1"/>
      <c r="H459" s="42">
        <f t="shared" si="5"/>
        <v>0</v>
      </c>
    </row>
    <row r="460" spans="1:8" ht="25.7" customHeight="1" x14ac:dyDescent="0.2">
      <c r="A460" s="90"/>
      <c r="B460" s="40" t="s">
        <v>51</v>
      </c>
      <c r="C460" s="38" t="s">
        <v>227</v>
      </c>
      <c r="D460" s="39"/>
      <c r="E460" s="40" t="s">
        <v>0</v>
      </c>
      <c r="F460" s="51">
        <v>4</v>
      </c>
      <c r="G460" s="1"/>
      <c r="H460" s="42">
        <f t="shared" si="5"/>
        <v>0</v>
      </c>
    </row>
    <row r="461" spans="1:8" ht="25.7" customHeight="1" x14ac:dyDescent="0.2">
      <c r="A461" s="90"/>
      <c r="B461" s="40" t="s">
        <v>53</v>
      </c>
      <c r="C461" s="38" t="s">
        <v>228</v>
      </c>
      <c r="D461" s="39"/>
      <c r="E461" s="40" t="s">
        <v>0</v>
      </c>
      <c r="F461" s="51">
        <v>10</v>
      </c>
      <c r="G461" s="1"/>
      <c r="H461" s="42">
        <f t="shared" si="5"/>
        <v>0</v>
      </c>
    </row>
    <row r="462" spans="1:8" ht="25.7" customHeight="1" x14ac:dyDescent="0.2">
      <c r="A462" s="90"/>
      <c r="B462" s="40" t="s">
        <v>119</v>
      </c>
      <c r="C462" s="38" t="s">
        <v>229</v>
      </c>
      <c r="D462" s="39"/>
      <c r="E462" s="40" t="s">
        <v>0</v>
      </c>
      <c r="F462" s="51">
        <v>15</v>
      </c>
      <c r="G462" s="1"/>
      <c r="H462" s="42">
        <f t="shared" si="5"/>
        <v>0</v>
      </c>
    </row>
    <row r="463" spans="1:8" ht="25.7" customHeight="1" x14ac:dyDescent="0.2">
      <c r="A463" s="90"/>
      <c r="B463" s="40" t="s">
        <v>230</v>
      </c>
      <c r="C463" s="38" t="s">
        <v>467</v>
      </c>
      <c r="D463" s="39"/>
      <c r="E463" s="40" t="s">
        <v>0</v>
      </c>
      <c r="F463" s="51">
        <v>10</v>
      </c>
      <c r="G463" s="1"/>
      <c r="H463" s="42">
        <f t="shared" si="5"/>
        <v>0</v>
      </c>
    </row>
    <row r="464" spans="1:8" ht="25.7" customHeight="1" x14ac:dyDescent="0.2">
      <c r="A464" s="90"/>
      <c r="B464" s="37" t="s">
        <v>468</v>
      </c>
      <c r="C464" s="38" t="s">
        <v>495</v>
      </c>
      <c r="D464" s="39" t="s">
        <v>481</v>
      </c>
      <c r="E464" s="40" t="s">
        <v>479</v>
      </c>
      <c r="F464" s="51">
        <v>1</v>
      </c>
      <c r="G464" s="1">
        <v>50000</v>
      </c>
      <c r="H464" s="42">
        <f t="shared" si="5"/>
        <v>50000</v>
      </c>
    </row>
    <row r="465" spans="1:8" ht="25.7" customHeight="1" x14ac:dyDescent="0.2">
      <c r="A465" s="90"/>
      <c r="B465" s="37" t="s">
        <v>483</v>
      </c>
      <c r="C465" s="38" t="s">
        <v>496</v>
      </c>
      <c r="D465" s="39" t="s">
        <v>482</v>
      </c>
      <c r="E465" s="40" t="s">
        <v>479</v>
      </c>
      <c r="F465" s="51">
        <v>1</v>
      </c>
      <c r="G465" s="1">
        <v>50000</v>
      </c>
      <c r="H465" s="42">
        <f t="shared" ref="H465" si="6">ROUND(G465*F465,2)</f>
        <v>50000</v>
      </c>
    </row>
    <row r="466" spans="1:8" ht="25.7" customHeight="1" thickBot="1" x14ac:dyDescent="0.25">
      <c r="A466" s="86"/>
      <c r="B466" s="43" t="str">
        <f>B385</f>
        <v>L</v>
      </c>
      <c r="C466" s="44" t="str">
        <f>C385</f>
        <v>Provisional Items</v>
      </c>
      <c r="D466" s="45"/>
      <c r="E466" s="46"/>
      <c r="F466" s="47"/>
      <c r="G466" s="48" t="s">
        <v>476</v>
      </c>
      <c r="H466" s="85">
        <f>SUBTOTAL(9,H386:H465)</f>
        <v>4100000</v>
      </c>
    </row>
    <row r="467" spans="1:8" ht="24.95" customHeight="1" thickTop="1" x14ac:dyDescent="0.2">
      <c r="A467" s="90"/>
      <c r="B467" s="56"/>
      <c r="C467" s="95"/>
      <c r="D467" s="55"/>
      <c r="E467" s="56"/>
      <c r="F467" s="57"/>
      <c r="G467" s="96"/>
      <c r="H467" s="96"/>
    </row>
    <row r="468" spans="1:8" s="69" customFormat="1" ht="35.1" customHeight="1" thickBot="1" x14ac:dyDescent="0.25">
      <c r="A468" s="92"/>
      <c r="B468" s="43" t="s">
        <v>469</v>
      </c>
      <c r="C468" s="105" t="s">
        <v>497</v>
      </c>
      <c r="D468" s="101"/>
      <c r="E468" s="101"/>
      <c r="F468" s="101"/>
      <c r="G468" s="102"/>
      <c r="H468" s="111">
        <f>SUBTOTAL(9,H7:H466)</f>
        <v>4150000</v>
      </c>
    </row>
    <row r="469" spans="1:8" s="69" customFormat="1" ht="35.1" customHeight="1" thickTop="1" x14ac:dyDescent="0.2">
      <c r="A469" s="92"/>
      <c r="B469" s="97"/>
      <c r="C469" s="98"/>
      <c r="D469" s="99"/>
      <c r="E469" s="99"/>
      <c r="F469" s="99"/>
      <c r="G469" s="100"/>
      <c r="H469" s="100"/>
    </row>
    <row r="470" spans="1:8" s="69" customFormat="1" ht="41.25" customHeight="1" thickBot="1" x14ac:dyDescent="0.25">
      <c r="A470" s="92"/>
      <c r="B470" s="108" t="s">
        <v>499</v>
      </c>
      <c r="C470" s="109"/>
      <c r="D470" s="109"/>
      <c r="E470" s="109"/>
      <c r="F470" s="109"/>
      <c r="G470" s="109"/>
      <c r="H470" s="110"/>
    </row>
    <row r="471" spans="1:8" ht="25.7" customHeight="1" thickTop="1" x14ac:dyDescent="0.2">
      <c r="A471" s="88"/>
      <c r="B471" s="53" t="s">
        <v>498</v>
      </c>
      <c r="C471" s="54" t="s">
        <v>470</v>
      </c>
      <c r="D471" s="55"/>
      <c r="E471" s="56"/>
      <c r="F471" s="57"/>
      <c r="G471" s="58"/>
      <c r="H471" s="59"/>
    </row>
    <row r="472" spans="1:8" ht="25.7" customHeight="1" x14ac:dyDescent="0.2">
      <c r="A472" s="90"/>
      <c r="B472" s="37" t="s">
        <v>471</v>
      </c>
      <c r="C472" s="38" t="s">
        <v>398</v>
      </c>
      <c r="D472" s="39" t="s">
        <v>399</v>
      </c>
      <c r="E472" s="40"/>
      <c r="F472" s="51"/>
      <c r="G472" s="49"/>
      <c r="H472" s="49">
        <f t="shared" ref="H472:H474" si="7">ROUND(G472*F472,2)</f>
        <v>0</v>
      </c>
    </row>
    <row r="473" spans="1:8" ht="25.7" customHeight="1" x14ac:dyDescent="0.2">
      <c r="A473" s="90"/>
      <c r="B473" s="40" t="s">
        <v>30</v>
      </c>
      <c r="C473" s="38" t="s">
        <v>472</v>
      </c>
      <c r="D473" s="39"/>
      <c r="E473" s="40" t="s">
        <v>473</v>
      </c>
      <c r="F473" s="51">
        <v>1</v>
      </c>
      <c r="G473" s="1"/>
      <c r="H473" s="42">
        <f t="shared" si="7"/>
        <v>0</v>
      </c>
    </row>
    <row r="474" spans="1:8" ht="25.7" customHeight="1" x14ac:dyDescent="0.2">
      <c r="A474" s="90"/>
      <c r="B474" s="40" t="s">
        <v>35</v>
      </c>
      <c r="C474" s="38" t="s">
        <v>474</v>
      </c>
      <c r="D474" s="39"/>
      <c r="E474" s="40" t="s">
        <v>473</v>
      </c>
      <c r="F474" s="51">
        <v>1</v>
      </c>
      <c r="G474" s="1"/>
      <c r="H474" s="42">
        <f t="shared" si="7"/>
        <v>0</v>
      </c>
    </row>
    <row r="475" spans="1:8" ht="25.7" customHeight="1" thickBot="1" x14ac:dyDescent="0.25">
      <c r="A475" s="86"/>
      <c r="B475" s="43" t="str">
        <f>B471</f>
        <v>N</v>
      </c>
      <c r="C475" s="44" t="str">
        <f>C471</f>
        <v>Equipment Costs</v>
      </c>
      <c r="D475" s="45"/>
      <c r="E475" s="46"/>
      <c r="F475" s="47"/>
      <c r="G475" s="48" t="s">
        <v>476</v>
      </c>
      <c r="H475" s="85">
        <f>SUBTOTAL(9,H472:H474)</f>
        <v>0</v>
      </c>
    </row>
    <row r="476" spans="1:8" ht="15.75" thickTop="1" x14ac:dyDescent="0.2">
      <c r="A476" s="90"/>
      <c r="B476" s="60"/>
      <c r="C476" s="61"/>
      <c r="D476" s="62"/>
      <c r="E476" s="63"/>
      <c r="F476" s="64"/>
      <c r="G476" s="65"/>
      <c r="H476" s="66"/>
    </row>
    <row r="477" spans="1:8" s="69" customFormat="1" ht="35.1" customHeight="1" x14ac:dyDescent="0.2">
      <c r="A477" s="92"/>
      <c r="B477" s="106" t="s">
        <v>500</v>
      </c>
      <c r="C477" s="103"/>
      <c r="D477" s="103"/>
      <c r="E477" s="103"/>
      <c r="F477" s="103"/>
      <c r="G477" s="103"/>
      <c r="H477" s="104">
        <f>H475+H468</f>
        <v>4150000</v>
      </c>
    </row>
    <row r="478" spans="1:8" s="69" customFormat="1" ht="15.75" customHeight="1" thickBot="1" x14ac:dyDescent="0.25">
      <c r="A478" s="92"/>
      <c r="B478" s="70"/>
      <c r="C478" s="71"/>
      <c r="D478" s="71"/>
      <c r="E478" s="71"/>
      <c r="F478" s="71"/>
      <c r="G478" s="93"/>
      <c r="H478" s="94"/>
    </row>
    <row r="479" spans="1:8" s="69" customFormat="1" ht="25.7" customHeight="1" thickTop="1" x14ac:dyDescent="0.2">
      <c r="A479" s="92"/>
      <c r="B479" s="67"/>
      <c r="C479" s="68"/>
      <c r="D479" s="68"/>
      <c r="E479" s="68"/>
      <c r="F479" s="68"/>
      <c r="G479" s="72"/>
      <c r="H479" s="73"/>
    </row>
    <row r="480" spans="1:8" x14ac:dyDescent="0.2">
      <c r="B480" s="75"/>
      <c r="F480" s="82"/>
      <c r="G480" s="83"/>
      <c r="H480" s="84"/>
    </row>
    <row r="481" spans="2:8" x14ac:dyDescent="0.2">
      <c r="B481" s="78"/>
      <c r="C481" s="79"/>
      <c r="D481" s="80"/>
      <c r="E481" s="79"/>
      <c r="F481" s="107" t="s">
        <v>1</v>
      </c>
      <c r="G481" s="107"/>
      <c r="H481" s="77"/>
    </row>
    <row r="487" spans="2:8" x14ac:dyDescent="0.2">
      <c r="F487" s="81"/>
    </row>
  </sheetData>
  <sheetProtection algorithmName="SHA-512" hashValue="imFpmjH6/CUNbZ9UAsQxOynx5WfXTv/Mom0Yco2zgOdGAK7QYjwesQOpn8nraSqkEyEIogsEU1JEz+WgIIZgWQ==" saltValue="i/8JX41Jpy9oQCtMxHKHuA==" spinCount="100000" sheet="1" objects="1" scenarios="1"/>
  <protectedRanges>
    <protectedRange sqref="G9 G7" name="Range1"/>
  </protectedRanges>
  <mergeCells count="2">
    <mergeCell ref="F481:G481"/>
    <mergeCell ref="B470:H470"/>
  </mergeCells>
  <conditionalFormatting sqref="B386:B388">
    <cfRule type="duplicateValues" dxfId="3" priority="37"/>
  </conditionalFormatting>
  <conditionalFormatting sqref="D6:D467 D471:D476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1">
    <dataValidation type="decimal" operator="equal" showInputMessage="1" showErrorMessage="1" errorTitle="ENTRY ERROR!" error="Unit Price must be greater than 0 and cannot include fractions of a cent." prompt="Enter your Unit Bid Price. You do not need to type the &quot;$&quot;." sqref="G7 G382:G383 G380 G377 G375 G373 G370 G368 G365:G366 G363 G360 G358 G355 G353 G350:G351 G348 G340:G343 G336:G338 G330:G334 G328 G326 G323:G324 G321 G314:G318 G311:G312 G307 G304 G295:G301 G289:G293 G285:G286 G280 G277 G274 G271:G272 G267:G268 G262 G259:G260 G256 G253 G251 G247:G248 G243:G244 G240:G241 G236:G237 G233:G234 G228 G226 G224 G222 G220 G217 G214:G215 G212 G208:G209 G206 G202:G203 G199 G197 G194 G192 G189 G180:G184 G176:G178 G173:G174 G170 G167:G168 G164 G160:G162 G158 G154:G156 G152 G150 G147 G141:G145 G132:G139 G129 G122:G124 G118:G120 G114:G116 G108:G111 G104:G106 G101:G102 G99 G96:G97 G93:G94 G90:G91 G87:G88 G84 G74:G81 G71 G69 G67 G65 G63 G56:G58 G54 G49:G52 G46:G47 G40:G44 G34:G38 G32 G30 G27 G22:G25 G20 G16:G17 G14 G9 G346" xr:uid="{04BDD149-A2B7-4361-A704-7BF425E89D06}">
      <formula1>IF(G7&gt;=0.01,ROUND(G7,2),0.01)</formula1>
    </dataValidation>
  </dataValidations>
  <pageMargins left="0.5" right="0.5" top="0.75" bottom="0.75" header="0.25" footer="0.25"/>
  <pageSetup scale="66" fitToHeight="13" orientation="portrait" r:id="rId1"/>
  <headerFooter alignWithMargins="0">
    <oddHeader xml:space="preserve">&amp;LThe City of Winnipeg
Tender No. 286-2024B&amp;RBid Submission
Page &amp;P+3 of 17
</oddHeader>
    <oddFooter xml:space="preserve">&amp;R__________________
Name of Bidder                    </oddFooter>
  </headerFooter>
  <rowBreaks count="2" manualBreakCount="2">
    <brk id="38" max="16383" man="1"/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286-2024B - Unit Prices</vt:lpstr>
      <vt:lpstr>'286-2024B - Unit Prices'!Print_Area</vt:lpstr>
      <vt:lpstr>'286-2024B - Unit Prices'!Print_Titles</vt:lpstr>
      <vt:lpstr>'286-2024B - Unit Prices'!XEVERYTHING</vt:lpstr>
      <vt:lpstr>'286-2024B - Unit Prices'!XITEMS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Levreault, Michel</cp:lastModifiedBy>
  <cp:lastPrinted>2024-12-10T19:56:09Z</cp:lastPrinted>
  <dcterms:created xsi:type="dcterms:W3CDTF">1999-10-18T14:40:40Z</dcterms:created>
  <dcterms:modified xsi:type="dcterms:W3CDTF">2024-12-13T19:42:34Z</dcterms:modified>
</cp:coreProperties>
</file>