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tetratechinc.sharepoint.com/teams/IAEExternal_COWProjects-EXTERNAL_PDLouiseBridge/Shared Documents/EXTERNAL_Louise Bridge/Ph 1_PD/Deliverables/CSS No.5 - Pier Underpinning/IFT Submission/"/>
    </mc:Choice>
  </mc:AlternateContent>
  <xr:revisionPtr revIDLastSave="617" documentId="13_ncr:1_{373BA5D3-8CED-4462-BCA3-4B0942E04E26}" xr6:coauthVersionLast="47" xr6:coauthVersionMax="47" xr10:uidLastSave="{B4ACE70B-2A87-4731-BB1C-E11B9BBAB301}"/>
  <bookViews>
    <workbookView xWindow="-120" yWindow="-120" windowWidth="29040" windowHeight="15720" xr2:uid="{06A22CEA-1FF5-4329-A660-1748076B6ACD}"/>
  </bookViews>
  <sheets>
    <sheet name="xxx-2025" sheetId="4" r:id="rId1"/>
  </sheets>
  <externalReferences>
    <externalReference r:id="rId2"/>
  </externalReferences>
  <definedNames>
    <definedName name="_10PAGE_1_OF_13">'[1]FORM B; PRICES'!#REF!</definedName>
    <definedName name="_12TENDER_SUBMISSI">'[1]FORM B; PRICES'!#REF!</definedName>
    <definedName name="_20TENDER_NO._181">'[1]FORM B; PRICES'!#REF!</definedName>
    <definedName name="_30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'xxx-2025'!$F$1:$F$101</definedName>
    <definedName name="BClean">#REF!</definedName>
    <definedName name="ColumnTypes" localSheetId="0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 localSheetId="0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'xxx-2025'!$A$1:$H$77</definedName>
    <definedName name="Print_Area_1" localSheetId="0">'xxx-2025'!$B$6:$H$98</definedName>
    <definedName name="Print_Area_2">#REF!</definedName>
    <definedName name="_xlnm.Print_Titles" localSheetId="0">'xxx-2025'!$1:$5</definedName>
    <definedName name="_xlnm.Print_Titles">#REF!</definedName>
    <definedName name="Sample" localSheetId="0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 localSheetId="0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4" l="1"/>
  <c r="H53" i="4"/>
  <c r="H52" i="4"/>
  <c r="H24" i="4"/>
  <c r="H23" i="4"/>
  <c r="H40" i="4"/>
  <c r="H8" i="4"/>
  <c r="H9" i="4"/>
  <c r="H11" i="4"/>
  <c r="B33" i="4"/>
  <c r="H42" i="4"/>
  <c r="H41" i="4"/>
  <c r="C33" i="4"/>
  <c r="H13" i="4"/>
  <c r="H12" i="4"/>
  <c r="H39" i="4"/>
  <c r="H51" i="4"/>
  <c r="H22" i="4"/>
  <c r="H58" i="4"/>
  <c r="H57" i="4"/>
  <c r="H56" i="4"/>
  <c r="H55" i="4"/>
  <c r="H50" i="4"/>
  <c r="H48" i="4"/>
  <c r="H47" i="4"/>
  <c r="H45" i="4"/>
  <c r="H44" i="4"/>
  <c r="H38" i="4"/>
  <c r="H37" i="4"/>
  <c r="H18" i="4"/>
  <c r="H19" i="4"/>
  <c r="H15" i="4"/>
  <c r="H16" i="4"/>
  <c r="H29" i="4"/>
  <c r="H28" i="4"/>
  <c r="H27" i="4"/>
  <c r="H26" i="4"/>
  <c r="C71" i="4"/>
  <c r="B71" i="4"/>
  <c r="C70" i="4"/>
  <c r="B70" i="4"/>
  <c r="B69" i="4"/>
  <c r="C66" i="4"/>
  <c r="B66" i="4"/>
  <c r="B65" i="4"/>
  <c r="B64" i="4"/>
  <c r="C59" i="4"/>
  <c r="B59" i="4"/>
  <c r="C30" i="4"/>
  <c r="C65" i="4" s="1"/>
  <c r="B30" i="4"/>
  <c r="H21" i="4"/>
  <c r="H10" i="4"/>
  <c r="H30" i="4" l="1"/>
  <c r="H65" i="4" s="1"/>
  <c r="H59" i="4"/>
  <c r="H70" i="4" s="1"/>
  <c r="H32" i="4"/>
  <c r="H33" i="4" l="1"/>
  <c r="H66" i="4" s="1"/>
  <c r="H67" i="4" s="1"/>
  <c r="H62" i="4"/>
  <c r="H71" i="4" l="1"/>
  <c r="H72" i="4" s="1"/>
  <c r="G73" i="4" s="1"/>
</calcChain>
</file>

<file path=xl/sharedStrings.xml><?xml version="1.0" encoding="utf-8"?>
<sst xmlns="http://schemas.openxmlformats.org/spreadsheetml/2006/main" count="198" uniqueCount="101">
  <si>
    <t>(See B10)</t>
  </si>
  <si>
    <t>UNIT PRICES</t>
  </si>
  <si>
    <t>CODE</t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</si>
  <si>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</si>
  <si>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</si>
  <si>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</si>
  <si>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</si>
  <si>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</si>
  <si>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</si>
  <si>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</si>
  <si>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</si>
  <si>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</si>
  <si>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</si>
  <si>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A.1</t>
  </si>
  <si>
    <t>E13</t>
  </si>
  <si>
    <t>L.S.</t>
  </si>
  <si>
    <t>A.2</t>
  </si>
  <si>
    <t>E14</t>
  </si>
  <si>
    <t>A.3</t>
  </si>
  <si>
    <t>i)</t>
  </si>
  <si>
    <t>E15</t>
  </si>
  <si>
    <t>ii)</t>
  </si>
  <si>
    <t>A.4</t>
  </si>
  <si>
    <t>E16</t>
  </si>
  <si>
    <t>A.5</t>
  </si>
  <si>
    <t>E17</t>
  </si>
  <si>
    <t>A.6</t>
  </si>
  <si>
    <t>A.7</t>
  </si>
  <si>
    <t>A.8</t>
  </si>
  <si>
    <t>A.9</t>
  </si>
  <si>
    <t>A.10</t>
  </si>
  <si>
    <t>A.11</t>
  </si>
  <si>
    <t>A.12</t>
  </si>
  <si>
    <t>A.13</t>
  </si>
  <si>
    <t>kg</t>
  </si>
  <si>
    <t>Drilling and Placing Dowels</t>
  </si>
  <si>
    <t>Temporary Superstructure Jacking and Support System</t>
  </si>
  <si>
    <t>Subtotal:</t>
  </si>
  <si>
    <t>B</t>
  </si>
  <si>
    <t>I001</t>
  </si>
  <si>
    <t>B.1</t>
  </si>
  <si>
    <t>Mobilization and Demobilization - Part 1</t>
  </si>
  <si>
    <t>N</t>
  </si>
  <si>
    <t>MOBILIZATION AND DEMOBILIZATION (PART 2)</t>
  </si>
  <si>
    <t>SUMMARY</t>
  </si>
  <si>
    <t xml:space="preserve">TOTAL BID PRICE (GST extra)                                                                                                            (in figures)                                             </t>
  </si>
  <si>
    <t>Name of Bidder</t>
  </si>
  <si>
    <t>FORM B:PRICES</t>
  </si>
  <si>
    <t>PART 1</t>
  </si>
  <si>
    <t xml:space="preserve">PART 2 </t>
  </si>
  <si>
    <t>(total price) PART 1</t>
  </si>
  <si>
    <t>(total price) PART 2)</t>
  </si>
  <si>
    <t>Masonry Pier Preparation</t>
  </si>
  <si>
    <t>E10</t>
  </si>
  <si>
    <t>Supply and Installation of Micropiles</t>
  </si>
  <si>
    <t>E11</t>
  </si>
  <si>
    <t>E12</t>
  </si>
  <si>
    <t>Ea</t>
  </si>
  <si>
    <t>Coring and Placing Tie Bars</t>
  </si>
  <si>
    <t>Temporary Rock Access Berm</t>
  </si>
  <si>
    <t>E8</t>
  </si>
  <si>
    <t>E9</t>
  </si>
  <si>
    <t>Supplying and Driving Sheet Piles</t>
  </si>
  <si>
    <t>Supplying and Placing Rip Rap</t>
  </si>
  <si>
    <t>Removal and Installation of Bearings</t>
  </si>
  <si>
    <t>Installation of New Bearings</t>
  </si>
  <si>
    <t>Fabrication and Installation of Steel Ice Breaker Nosing</t>
  </si>
  <si>
    <t>Supply and Installation of Shear Studs</t>
  </si>
  <si>
    <t>20M Dowels</t>
  </si>
  <si>
    <t>15M Dowels</t>
  </si>
  <si>
    <t>35M Tie Bars</t>
  </si>
  <si>
    <t>45M Tie Bars</t>
  </si>
  <si>
    <t>C</t>
  </si>
  <si>
    <t>C.1</t>
  </si>
  <si>
    <t>C.2</t>
  </si>
  <si>
    <t>C.3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</si>
  <si>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</si>
  <si>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</si>
  <si>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</si>
  <si>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</si>
  <si>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</si>
  <si>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</si>
  <si>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</si>
  <si>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</si>
  <si>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</si>
  <si>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C.13</t>
  </si>
  <si>
    <t>D</t>
  </si>
  <si>
    <t>SU2 - SUBSTRUCTURE REHABILITATION &amp; SU1 BEARING REPLACEMENT</t>
  </si>
  <si>
    <t>SU4 - SUBSTRUCTURE REHABILITATION &amp; SU5 BEARING REPLACEMENT</t>
  </si>
  <si>
    <t>Masonry Pier Shaft Preparation</t>
  </si>
  <si>
    <t>Base Slab</t>
  </si>
  <si>
    <t>Pier Shaft</t>
  </si>
  <si>
    <t>Supply and Place Structural Concrete</t>
  </si>
  <si>
    <t>E18</t>
  </si>
  <si>
    <t>Supply of Black Reinforcing Steel</t>
  </si>
  <si>
    <t>Placing Black Reinforcing Steel</t>
  </si>
  <si>
    <t>MOBILIZATION AND DEMOBILIZATION (PART 1)</t>
  </si>
  <si>
    <t>A.14</t>
  </si>
  <si>
    <t>C.14</t>
  </si>
  <si>
    <t>Removal of Existing Bearings</t>
  </si>
  <si>
    <t>Mobilization and Demobilization - Part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</si>
</sst>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  <numFmt numFmtId="166" formatCode="0."/>
    <numFmt numFmtId="167" formatCode="0;0;&quot;&quot;;@"/>
    <numFmt numFmtId="168" formatCode="0;0;[Red]&quot;###&quot;;@"/>
    <numFmt numFmtId="169" formatCode="0.0"/>
  </numFmts>
  <fonts count="20" x14ac:knownFonts="1">
    <font>
      <sz val="10"/>
      <name val="Arial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0"/>
      <name val="MS Sans Serif"/>
      <family val="2"/>
    </font>
    <font>
      <sz val="10"/>
      <name val="MS Sans Serif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i/>
      <sz val="12"/>
      <name val="Cambria"/>
      <family val="1"/>
    </font>
    <font>
      <b/>
      <i/>
      <sz val="12"/>
      <name val="Arial"/>
      <family val="2"/>
    </font>
    <font>
      <sz val="10"/>
      <name val="Cambria"/>
      <family val="1"/>
    </font>
    <font>
      <sz val="10"/>
      <name val="Arial"/>
    </font>
    <font>
      <sz val="11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13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3">
    <xf numFmtId="0" fontId="0" fillId="0" borderId="0"/>
    <xf numFmtId="0" fontId="2" fillId="2" borderId="0"/>
    <xf numFmtId="44" fontId="2" fillId="0" borderId="0" applyFont="0" applyFill="0" applyBorder="0" applyAlignment="0" applyProtection="0"/>
    <xf numFmtId="0" fontId="1" fillId="0" borderId="0"/>
    <xf numFmtId="0" fontId="5" fillId="3" borderId="0"/>
    <xf numFmtId="0" fontId="5" fillId="3" borderId="0"/>
    <xf numFmtId="0" fontId="2" fillId="0" borderId="0"/>
    <xf numFmtId="0" fontId="8" fillId="0" borderId="0"/>
    <xf numFmtId="0" fontId="9" fillId="0" borderId="0"/>
    <xf numFmtId="164" fontId="2" fillId="0" borderId="0" applyFont="0" applyFill="0" applyBorder="0" applyAlignment="0" applyProtection="0"/>
    <xf numFmtId="0" fontId="5" fillId="3" borderId="0"/>
    <xf numFmtId="0" fontId="8" fillId="0" borderId="0"/>
    <xf numFmtId="164" fontId="18" fillId="0" borderId="0" applyFont="0" applyFill="0" applyBorder="0" applyAlignment="0" applyProtection="0"/>
  </cellStyleXfs>
  <cellXfs count="142">
    <xf numFmtId="0" fontId="0" fillId="0" borderId="0" xfId="0"/>
    <xf numFmtId="7" fontId="5" fillId="3" borderId="7" xfId="5" applyNumberFormat="1" applyBorder="1" applyAlignment="1">
      <alignment horizontal="right"/>
    </xf>
    <xf numFmtId="0" fontId="11" fillId="3" borderId="21" xfId="5" applyFont="1" applyBorder="1" applyAlignment="1">
      <alignment horizontal="center" vertical="center"/>
    </xf>
    <xf numFmtId="7" fontId="5" fillId="0" borderId="24" xfId="5" applyNumberFormat="1" applyFill="1" applyBorder="1" applyAlignment="1">
      <alignment horizontal="right"/>
    </xf>
    <xf numFmtId="7" fontId="5" fillId="3" borderId="24" xfId="5" applyNumberFormat="1" applyBorder="1" applyAlignment="1">
      <alignment horizontal="right"/>
    </xf>
    <xf numFmtId="0" fontId="5" fillId="3" borderId="0" xfId="5"/>
    <xf numFmtId="0" fontId="5" fillId="3" borderId="7" xfId="5" applyBorder="1" applyAlignment="1">
      <alignment horizontal="right"/>
    </xf>
    <xf numFmtId="0" fontId="5" fillId="3" borderId="7" xfId="5" applyBorder="1" applyAlignment="1">
      <alignment horizontal="right" vertical="center"/>
    </xf>
    <xf numFmtId="0" fontId="5" fillId="0" borderId="0" xfId="5" applyFill="1" applyAlignment="1">
      <alignment horizontal="right" vertical="center"/>
    </xf>
    <xf numFmtId="0" fontId="5" fillId="3" borderId="29" xfId="5" applyBorder="1" applyAlignment="1">
      <alignment horizontal="right" vertical="center"/>
    </xf>
    <xf numFmtId="0" fontId="5" fillId="3" borderId="0" xfId="5" applyAlignment="1">
      <alignment vertical="center"/>
    </xf>
    <xf numFmtId="0" fontId="11" fillId="3" borderId="30" xfId="5" applyFont="1" applyBorder="1" applyAlignment="1">
      <alignment horizontal="center"/>
    </xf>
    <xf numFmtId="1" fontId="14" fillId="3" borderId="30" xfId="5" applyNumberFormat="1" applyFont="1" applyBorder="1" applyAlignment="1">
      <alignment horizontal="left" wrapText="1"/>
    </xf>
    <xf numFmtId="1" fontId="5" fillId="3" borderId="30" xfId="5" applyNumberFormat="1" applyBorder="1" applyAlignment="1">
      <alignment horizontal="center"/>
    </xf>
    <xf numFmtId="1" fontId="5" fillId="3" borderId="30" xfId="5" applyNumberFormat="1" applyBorder="1"/>
    <xf numFmtId="0" fontId="11" fillId="0" borderId="30" xfId="5" applyFont="1" applyFill="1" applyBorder="1" applyAlignment="1">
      <alignment horizontal="right"/>
    </xf>
    <xf numFmtId="7" fontId="5" fillId="3" borderId="31" xfId="5" applyNumberFormat="1" applyBorder="1" applyAlignment="1">
      <alignment horizontal="right"/>
    </xf>
    <xf numFmtId="0" fontId="2" fillId="0" borderId="0" xfId="6"/>
    <xf numFmtId="0" fontId="2" fillId="0" borderId="0" xfId="6" applyAlignment="1">
      <alignment horizontal="center"/>
    </xf>
    <xf numFmtId="165" fontId="2" fillId="0" borderId="0" xfId="6" applyNumberFormat="1" applyAlignment="1">
      <alignment horizontal="right"/>
    </xf>
    <xf numFmtId="0" fontId="2" fillId="0" borderId="0" xfId="6" applyAlignment="1">
      <alignment horizontal="right"/>
    </xf>
    <xf numFmtId="165" fontId="2" fillId="0" borderId="0" xfId="6" applyNumberFormat="1" applyAlignment="1">
      <alignment horizontal="left"/>
    </xf>
    <xf numFmtId="0" fontId="2" fillId="0" borderId="0" xfId="6" applyAlignment="1">
      <alignment wrapText="1"/>
    </xf>
    <xf numFmtId="7" fontId="2" fillId="0" borderId="7" xfId="6" applyNumberFormat="1" applyBorder="1" applyAlignment="1">
      <alignment horizontal="center"/>
    </xf>
    <xf numFmtId="0" fontId="2" fillId="0" borderId="8" xfId="6" applyBorder="1" applyAlignment="1">
      <alignment horizontal="center" vertical="top"/>
    </xf>
    <xf numFmtId="0" fontId="2" fillId="0" borderId="9" xfId="6" applyBorder="1" applyAlignment="1">
      <alignment horizontal="center" wrapText="1"/>
    </xf>
    <xf numFmtId="0" fontId="2" fillId="0" borderId="10" xfId="6" applyBorder="1" applyAlignment="1">
      <alignment horizontal="center"/>
    </xf>
    <xf numFmtId="0" fontId="2" fillId="0" borderId="8" xfId="6" applyBorder="1" applyAlignment="1">
      <alignment horizontal="center"/>
    </xf>
    <xf numFmtId="3" fontId="2" fillId="0" borderId="8" xfId="6" applyNumberFormat="1" applyBorder="1" applyAlignment="1">
      <alignment horizontal="center"/>
    </xf>
    <xf numFmtId="7" fontId="2" fillId="0" borderId="8" xfId="6" applyNumberFormat="1" applyBorder="1" applyAlignment="1">
      <alignment horizontal="right"/>
    </xf>
    <xf numFmtId="0" fontId="15" fillId="5" borderId="0" xfId="7" applyFont="1" applyFill="1"/>
    <xf numFmtId="0" fontId="16" fillId="5" borderId="0" xfId="11" applyFont="1" applyFill="1" applyAlignment="1">
      <alignment wrapText="1"/>
    </xf>
    <xf numFmtId="7" fontId="2" fillId="0" borderId="35" xfId="6" applyNumberFormat="1" applyBorder="1" applyAlignment="1">
      <alignment horizontal="right"/>
    </xf>
    <xf numFmtId="0" fontId="2" fillId="0" borderId="13" xfId="6" applyBorder="1" applyAlignment="1">
      <alignment vertical="top"/>
    </xf>
    <xf numFmtId="0" fontId="2" fillId="0" borderId="12" xfId="6" applyBorder="1" applyAlignment="1">
      <alignment wrapText="1"/>
    </xf>
    <xf numFmtId="0" fontId="2" fillId="0" borderId="13" xfId="6" applyBorder="1" applyAlignment="1">
      <alignment horizontal="center"/>
    </xf>
    <xf numFmtId="0" fontId="2" fillId="0" borderId="11" xfId="6" applyBorder="1"/>
    <xf numFmtId="3" fontId="2" fillId="0" borderId="11" xfId="6" applyNumberFormat="1" applyBorder="1" applyAlignment="1">
      <alignment horizontal="center"/>
    </xf>
    <xf numFmtId="7" fontId="2" fillId="0" borderId="11" xfId="6" applyNumberFormat="1" applyBorder="1" applyAlignment="1">
      <alignment horizontal="right"/>
    </xf>
    <xf numFmtId="0" fontId="2" fillId="0" borderId="11" xfId="6" applyBorder="1" applyAlignment="1">
      <alignment horizontal="right"/>
    </xf>
    <xf numFmtId="0" fontId="17" fillId="0" borderId="0" xfId="8" applyFont="1" applyAlignment="1">
      <alignment vertical="center"/>
    </xf>
    <xf numFmtId="165" fontId="5" fillId="4" borderId="0" xfId="8" applyNumberFormat="1" applyFont="1" applyFill="1" applyAlignment="1">
      <alignment vertical="center"/>
    </xf>
    <xf numFmtId="167" fontId="5" fillId="4" borderId="0" xfId="8" applyNumberFormat="1" applyFont="1" applyFill="1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2" fillId="0" borderId="7" xfId="6" applyBorder="1"/>
    <xf numFmtId="7" fontId="5" fillId="0" borderId="14" xfId="6" applyNumberFormat="1" applyFont="1" applyBorder="1" applyAlignment="1">
      <alignment horizontal="right"/>
    </xf>
    <xf numFmtId="0" fontId="5" fillId="0" borderId="14" xfId="6" applyFont="1" applyBorder="1" applyAlignment="1">
      <alignment horizontal="right"/>
    </xf>
    <xf numFmtId="0" fontId="17" fillId="0" borderId="0" xfId="8" applyFont="1" applyAlignment="1">
      <alignment horizontal="left" vertical="center"/>
    </xf>
    <xf numFmtId="165" fontId="5" fillId="4" borderId="0" xfId="8" applyNumberFormat="1" applyFont="1" applyFill="1" applyAlignment="1">
      <alignment horizontal="left" vertical="center"/>
    </xf>
    <xf numFmtId="0" fontId="8" fillId="0" borderId="0" xfId="8" applyFont="1" applyAlignment="1">
      <alignment horizontal="left" vertical="center"/>
    </xf>
    <xf numFmtId="7" fontId="2" fillId="0" borderId="7" xfId="6" applyNumberFormat="1" applyBorder="1" applyAlignment="1">
      <alignment horizontal="right" vertical="center"/>
    </xf>
    <xf numFmtId="0" fontId="11" fillId="0" borderId="15" xfId="6" applyFont="1" applyBorder="1" applyAlignment="1">
      <alignment horizontal="center" vertical="center"/>
    </xf>
    <xf numFmtId="7" fontId="2" fillId="0" borderId="18" xfId="6" applyNumberFormat="1" applyBorder="1" applyAlignment="1">
      <alignment horizontal="right" vertical="center"/>
    </xf>
    <xf numFmtId="7" fontId="2" fillId="0" borderId="19" xfId="6" applyNumberFormat="1" applyBorder="1" applyAlignment="1">
      <alignment horizontal="right" vertical="center"/>
    </xf>
    <xf numFmtId="4" fontId="13" fillId="0" borderId="7" xfId="6" applyNumberFormat="1" applyFont="1" applyBorder="1" applyAlignment="1">
      <alignment horizontal="center" vertical="top" wrapText="1"/>
    </xf>
    <xf numFmtId="168" fontId="7" fillId="0" borderId="2" xfId="6" applyNumberFormat="1" applyFont="1" applyBorder="1" applyAlignment="1">
      <alignment horizontal="left" vertical="top" wrapText="1"/>
    </xf>
    <xf numFmtId="167" fontId="7" fillId="0" borderId="20" xfId="6" applyNumberFormat="1" applyFont="1" applyBorder="1" applyAlignment="1">
      <alignment horizontal="left" vertical="top" wrapText="1"/>
    </xf>
    <xf numFmtId="167" fontId="5" fillId="0" borderId="20" xfId="6" applyNumberFormat="1" applyFont="1" applyBorder="1" applyAlignment="1">
      <alignment horizontal="center" vertical="top" wrapText="1"/>
    </xf>
    <xf numFmtId="0" fontId="7" fillId="0" borderId="20" xfId="6" applyFont="1" applyBorder="1" applyAlignment="1">
      <alignment horizontal="center" vertical="top" wrapText="1"/>
    </xf>
    <xf numFmtId="3" fontId="7" fillId="0" borderId="20" xfId="6" applyNumberFormat="1" applyFont="1" applyBorder="1" applyAlignment="1">
      <alignment horizontal="right" vertical="top"/>
    </xf>
    <xf numFmtId="165" fontId="7" fillId="0" borderId="20" xfId="6" applyNumberFormat="1" applyFont="1" applyBorder="1" applyAlignment="1" applyProtection="1">
      <alignment vertical="top"/>
      <protection locked="0"/>
    </xf>
    <xf numFmtId="165" fontId="7" fillId="0" borderId="20" xfId="6" applyNumberFormat="1" applyFont="1" applyBorder="1" applyAlignment="1">
      <alignment vertical="top"/>
    </xf>
    <xf numFmtId="168" fontId="7" fillId="0" borderId="2" xfId="6" applyNumberFormat="1" applyFont="1" applyBorder="1" applyAlignment="1">
      <alignment horizontal="center" vertical="top" wrapText="1"/>
    </xf>
    <xf numFmtId="166" fontId="3" fillId="0" borderId="1" xfId="6" applyNumberFormat="1" applyFont="1" applyBorder="1" applyAlignment="1">
      <alignment horizontal="center" vertical="center"/>
    </xf>
    <xf numFmtId="166" fontId="4" fillId="0" borderId="1" xfId="6" applyNumberFormat="1" applyFont="1" applyBorder="1" applyAlignment="1">
      <alignment horizontal="left" vertical="center" wrapText="1"/>
    </xf>
    <xf numFmtId="165" fontId="3" fillId="0" borderId="1" xfId="9" applyNumberFormat="1" applyFont="1" applyFill="1" applyBorder="1" applyAlignment="1" applyProtection="1">
      <alignment vertical="center"/>
    </xf>
    <xf numFmtId="7" fontId="2" fillId="0" borderId="7" xfId="6" applyNumberFormat="1" applyBorder="1" applyAlignment="1">
      <alignment horizontal="right"/>
    </xf>
    <xf numFmtId="166" fontId="3" fillId="0" borderId="3" xfId="6" applyNumberFormat="1" applyFont="1" applyBorder="1" applyAlignment="1">
      <alignment vertical="center"/>
    </xf>
    <xf numFmtId="166" fontId="3" fillId="0" borderId="3" xfId="6" applyNumberFormat="1" applyFont="1" applyBorder="1" applyAlignment="1">
      <alignment vertical="center" wrapText="1"/>
    </xf>
    <xf numFmtId="165" fontId="3" fillId="0" borderId="3" xfId="6" applyNumberFormat="1" applyFont="1" applyBorder="1" applyAlignment="1">
      <alignment vertical="center"/>
    </xf>
    <xf numFmtId="7" fontId="2" fillId="0" borderId="4" xfId="6" applyNumberFormat="1" applyBorder="1" applyAlignment="1">
      <alignment horizontal="center"/>
    </xf>
    <xf numFmtId="0" fontId="2" fillId="0" borderId="34" xfId="6" applyBorder="1"/>
    <xf numFmtId="0" fontId="2" fillId="0" borderId="0" xfId="6" applyAlignment="1">
      <alignment vertical="top"/>
    </xf>
    <xf numFmtId="165" fontId="2" fillId="0" borderId="33" xfId="6" applyNumberFormat="1" applyBorder="1" applyAlignment="1">
      <alignment horizontal="right"/>
    </xf>
    <xf numFmtId="0" fontId="2" fillId="0" borderId="4" xfId="6" applyBorder="1" applyAlignment="1">
      <alignment vertical="top"/>
    </xf>
    <xf numFmtId="0" fontId="2" fillId="0" borderId="4" xfId="6" applyBorder="1" applyAlignment="1">
      <alignment wrapText="1"/>
    </xf>
    <xf numFmtId="0" fontId="2" fillId="0" borderId="4" xfId="6" applyBorder="1" applyAlignment="1">
      <alignment horizontal="center"/>
    </xf>
    <xf numFmtId="0" fontId="2" fillId="0" borderId="4" xfId="6" applyBorder="1"/>
    <xf numFmtId="4" fontId="2" fillId="0" borderId="4" xfId="6" applyNumberFormat="1" applyBorder="1" applyAlignment="1">
      <alignment horizontal="left"/>
    </xf>
    <xf numFmtId="165" fontId="2" fillId="0" borderId="34" xfId="6" applyNumberFormat="1" applyBorder="1" applyAlignment="1">
      <alignment horizontal="right"/>
    </xf>
    <xf numFmtId="0" fontId="6" fillId="0" borderId="0" xfId="10" applyFont="1" applyFill="1" applyAlignment="1">
      <alignment horizontal="left"/>
    </xf>
    <xf numFmtId="0" fontId="6" fillId="0" borderId="0" xfId="10" applyFont="1" applyFill="1" applyAlignment="1">
      <alignment horizontal="left" wrapText="1"/>
    </xf>
    <xf numFmtId="165" fontId="6" fillId="0" borderId="0" xfId="10" applyNumberFormat="1" applyFont="1" applyFill="1" applyAlignment="1">
      <alignment horizontal="left"/>
    </xf>
    <xf numFmtId="166" fontId="2" fillId="0" borderId="0" xfId="6" applyNumberFormat="1"/>
    <xf numFmtId="0" fontId="2" fillId="0" borderId="0" xfId="6" applyAlignment="1">
      <alignment horizontal="center" wrapText="1"/>
    </xf>
    <xf numFmtId="0" fontId="3" fillId="0" borderId="0" xfId="6" applyFont="1"/>
    <xf numFmtId="166" fontId="2" fillId="0" borderId="0" xfId="6" applyNumberFormat="1" applyAlignment="1">
      <alignment wrapText="1"/>
    </xf>
    <xf numFmtId="165" fontId="2" fillId="0" borderId="0" xfId="6" applyNumberFormat="1" applyAlignment="1">
      <alignment wrapText="1"/>
    </xf>
    <xf numFmtId="166" fontId="2" fillId="0" borderId="5" xfId="6" applyNumberFormat="1" applyBorder="1" applyAlignment="1">
      <alignment wrapText="1"/>
    </xf>
    <xf numFmtId="166" fontId="2" fillId="0" borderId="6" xfId="6" applyNumberFormat="1" applyBorder="1" applyAlignment="1">
      <alignment wrapText="1"/>
    </xf>
    <xf numFmtId="166" fontId="3" fillId="0" borderId="1" xfId="6" applyNumberFormat="1" applyFont="1" applyBorder="1" applyAlignment="1">
      <alignment horizontal="right" vertical="center"/>
    </xf>
    <xf numFmtId="3" fontId="2" fillId="0" borderId="0" xfId="6" applyNumberFormat="1" applyAlignment="1">
      <alignment horizontal="center"/>
    </xf>
    <xf numFmtId="3" fontId="4" fillId="0" borderId="1" xfId="6" applyNumberFormat="1" applyFont="1" applyBorder="1" applyAlignment="1">
      <alignment horizontal="left" vertical="center" wrapText="1"/>
    </xf>
    <xf numFmtId="3" fontId="5" fillId="3" borderId="30" xfId="5" applyNumberFormat="1" applyBorder="1"/>
    <xf numFmtId="3" fontId="3" fillId="0" borderId="3" xfId="6" applyNumberFormat="1" applyFont="1" applyBorder="1" applyAlignment="1">
      <alignment vertical="center"/>
    </xf>
    <xf numFmtId="3" fontId="2" fillId="0" borderId="0" xfId="6" applyNumberFormat="1"/>
    <xf numFmtId="3" fontId="2" fillId="0" borderId="4" xfId="6" applyNumberFormat="1" applyBorder="1" applyAlignment="1">
      <alignment horizontal="left"/>
    </xf>
    <xf numFmtId="3" fontId="6" fillId="0" borderId="0" xfId="10" applyNumberFormat="1" applyFont="1" applyFill="1" applyAlignment="1">
      <alignment horizontal="center"/>
    </xf>
    <xf numFmtId="3" fontId="2" fillId="0" borderId="0" xfId="6" applyNumberFormat="1" applyAlignment="1">
      <alignment wrapText="1"/>
    </xf>
    <xf numFmtId="3" fontId="2" fillId="0" borderId="5" xfId="6" applyNumberFormat="1" applyBorder="1" applyAlignment="1">
      <alignment wrapText="1"/>
    </xf>
    <xf numFmtId="3" fontId="2" fillId="0" borderId="6" xfId="6" applyNumberFormat="1" applyBorder="1" applyAlignment="1">
      <alignment wrapText="1"/>
    </xf>
    <xf numFmtId="169" fontId="8" fillId="0" borderId="0" xfId="8" applyNumberFormat="1" applyFont="1" applyAlignment="1">
      <alignment horizontal="center" vertical="center"/>
    </xf>
    <xf numFmtId="169" fontId="19" fillId="0" borderId="0" xfId="8" applyNumberFormat="1" applyFont="1" applyAlignment="1">
      <alignment horizontal="center" vertical="center"/>
    </xf>
    <xf numFmtId="44" fontId="2" fillId="0" borderId="0" xfId="12" applyNumberFormat="1" applyFont="1"/>
    <xf numFmtId="44" fontId="2" fillId="0" borderId="0" xfId="6" applyNumberFormat="1"/>
    <xf numFmtId="0" fontId="2" fillId="0" borderId="0" xfId="6" applyAlignment="1">
      <alignment vertical="center"/>
    </xf>
    <xf numFmtId="44" fontId="0" fillId="0" borderId="0" xfId="12" applyNumberFormat="1" applyFont="1"/>
    <xf numFmtId="0" fontId="10" fillId="0" borderId="36" xfId="6" applyFont="1" applyBorder="1" applyAlignment="1">
      <alignment horizontal="left" vertical="top" wrapText="1"/>
    </xf>
    <xf numFmtId="0" fontId="10" fillId="0" borderId="26" xfId="6" applyFont="1" applyBorder="1" applyAlignment="1">
      <alignment horizontal="left" vertical="top" wrapText="1"/>
    </xf>
    <xf numFmtId="3" fontId="10" fillId="0" borderId="27" xfId="6" applyNumberFormat="1" applyFont="1" applyBorder="1" applyAlignment="1">
      <alignment horizontal="left" vertical="top" wrapText="1"/>
    </xf>
    <xf numFmtId="1" fontId="12" fillId="0" borderId="37" xfId="6" applyNumberFormat="1" applyFont="1" applyBorder="1" applyAlignment="1">
      <alignment horizontal="left" vertical="center" wrapText="1"/>
    </xf>
    <xf numFmtId="1" fontId="12" fillId="0" borderId="16" xfId="6" applyNumberFormat="1" applyFont="1" applyBorder="1" applyAlignment="1">
      <alignment horizontal="left" vertical="center" wrapText="1"/>
    </xf>
    <xf numFmtId="3" fontId="12" fillId="0" borderId="17" xfId="6" applyNumberFormat="1" applyFont="1" applyBorder="1" applyAlignment="1">
      <alignment horizontal="left" vertical="center" wrapText="1"/>
    </xf>
    <xf numFmtId="1" fontId="12" fillId="3" borderId="22" xfId="5" applyNumberFormat="1" applyFont="1" applyBorder="1" applyAlignment="1">
      <alignment horizontal="left" vertical="center" wrapText="1"/>
    </xf>
    <xf numFmtId="1" fontId="12" fillId="3" borderId="23" xfId="5" applyNumberFormat="1" applyFont="1" applyBorder="1" applyAlignment="1">
      <alignment horizontal="left" vertical="center" wrapText="1"/>
    </xf>
    <xf numFmtId="3" fontId="12" fillId="3" borderId="21" xfId="5" applyNumberFormat="1" applyFont="1" applyBorder="1" applyAlignment="1">
      <alignment horizontal="left" vertical="center" wrapText="1"/>
    </xf>
    <xf numFmtId="1" fontId="12" fillId="3" borderId="25" xfId="5" applyNumberFormat="1" applyFont="1" applyBorder="1" applyAlignment="1">
      <alignment horizontal="left" vertical="center" wrapText="1"/>
    </xf>
    <xf numFmtId="1" fontId="12" fillId="3" borderId="26" xfId="5" applyNumberFormat="1" applyFont="1" applyBorder="1" applyAlignment="1">
      <alignment horizontal="left" vertical="center" wrapText="1"/>
    </xf>
    <xf numFmtId="3" fontId="12" fillId="3" borderId="27" xfId="5" applyNumberFormat="1" applyFont="1" applyBorder="1" applyAlignment="1">
      <alignment horizontal="left" vertical="center" wrapText="1"/>
    </xf>
    <xf numFmtId="0" fontId="10" fillId="3" borderId="38" xfId="5" applyFont="1" applyBorder="1" applyAlignment="1">
      <alignment horizontal="center" wrapText="1"/>
    </xf>
    <xf numFmtId="0" fontId="10" fillId="3" borderId="30" xfId="5" applyFont="1" applyBorder="1" applyAlignment="1">
      <alignment horizontal="center" wrapText="1"/>
    </xf>
    <xf numFmtId="3" fontId="10" fillId="3" borderId="30" xfId="5" applyNumberFormat="1" applyFont="1" applyBorder="1" applyAlignment="1">
      <alignment horizontal="center" wrapText="1"/>
    </xf>
    <xf numFmtId="0" fontId="10" fillId="3" borderId="39" xfId="5" applyFont="1" applyBorder="1" applyAlignment="1">
      <alignment horizontal="center" wrapText="1"/>
    </xf>
    <xf numFmtId="3" fontId="2" fillId="0" borderId="1" xfId="6" applyNumberFormat="1" applyBorder="1" applyAlignment="1">
      <alignment horizontal="left"/>
    </xf>
    <xf numFmtId="4" fontId="2" fillId="0" borderId="1" xfId="6" applyNumberFormat="1" applyBorder="1" applyAlignment="1">
      <alignment horizontal="left"/>
    </xf>
    <xf numFmtId="1" fontId="14" fillId="3" borderId="25" xfId="5" applyNumberFormat="1" applyFont="1" applyBorder="1" applyAlignment="1">
      <alignment horizontal="left" vertical="center" wrapText="1"/>
    </xf>
    <xf numFmtId="1" fontId="14" fillId="3" borderId="26" xfId="5" applyNumberFormat="1" applyFont="1" applyBorder="1" applyAlignment="1">
      <alignment horizontal="left" vertical="center" wrapText="1"/>
    </xf>
    <xf numFmtId="3" fontId="14" fillId="3" borderId="27" xfId="5" applyNumberFormat="1" applyFont="1" applyBorder="1" applyAlignment="1">
      <alignment horizontal="left" vertical="center" wrapText="1"/>
    </xf>
    <xf numFmtId="0" fontId="2" fillId="0" borderId="43" xfId="6" applyBorder="1" applyAlignment="1">
      <alignment horizontal="left"/>
    </xf>
    <xf numFmtId="0" fontId="2" fillId="0" borderId="32" xfId="6" applyBorder="1" applyAlignment="1">
      <alignment horizontal="left"/>
    </xf>
    <xf numFmtId="3" fontId="2" fillId="0" borderId="32" xfId="6" applyNumberFormat="1" applyBorder="1" applyAlignment="1">
      <alignment horizontal="left"/>
    </xf>
    <xf numFmtId="0" fontId="10" fillId="3" borderId="40" xfId="5" applyFont="1" applyBorder="1" applyAlignment="1">
      <alignment horizontal="left" vertical="center" wrapText="1"/>
    </xf>
    <xf numFmtId="0" fontId="10" fillId="3" borderId="28" xfId="5" applyFont="1" applyBorder="1" applyAlignment="1">
      <alignment horizontal="left" vertical="center" wrapText="1"/>
    </xf>
    <xf numFmtId="3" fontId="10" fillId="3" borderId="28" xfId="5" applyNumberFormat="1" applyFont="1" applyBorder="1" applyAlignment="1">
      <alignment horizontal="left" vertical="center" wrapText="1"/>
    </xf>
    <xf numFmtId="1" fontId="14" fillId="3" borderId="22" xfId="5" applyNumberFormat="1" applyFont="1" applyBorder="1" applyAlignment="1">
      <alignment horizontal="left" vertical="center" wrapText="1"/>
    </xf>
    <xf numFmtId="1" fontId="14" fillId="3" borderId="23" xfId="5" applyNumberFormat="1" applyFont="1" applyBorder="1" applyAlignment="1">
      <alignment horizontal="left" vertical="center" wrapText="1"/>
    </xf>
    <xf numFmtId="3" fontId="14" fillId="3" borderId="21" xfId="5" applyNumberFormat="1" applyFont="1" applyBorder="1" applyAlignment="1">
      <alignment horizontal="left" vertical="center" wrapText="1"/>
    </xf>
    <xf numFmtId="0" fontId="10" fillId="3" borderId="41" xfId="5" applyFont="1" applyBorder="1" applyAlignment="1">
      <alignment horizontal="left" vertical="center" wrapText="1"/>
    </xf>
    <xf numFmtId="0" fontId="10" fillId="3" borderId="42" xfId="5" applyFont="1" applyBorder="1" applyAlignment="1">
      <alignment horizontal="left" vertical="center" wrapText="1"/>
    </xf>
    <xf numFmtId="3" fontId="10" fillId="3" borderId="42" xfId="5" applyNumberFormat="1" applyFont="1" applyBorder="1" applyAlignment="1">
      <alignment horizontal="left" vertical="center" wrapText="1"/>
    </xf>
    <xf numFmtId="7" fontId="2" fillId="0" borderId="16" xfId="6" applyNumberFormat="1" applyBorder="1" applyAlignment="1">
      <alignment horizontal="center"/>
    </xf>
    <xf numFmtId="7" fontId="2" fillId="0" borderId="15" xfId="6" applyNumberFormat="1" applyBorder="1" applyAlignment="1">
      <alignment horizontal="center"/>
    </xf>
  </cellXfs>
  <cellStyles count="13">
    <cellStyle name="Currency" xfId="12" builtinId="4"/>
    <cellStyle name="Currency 2" xfId="9" xr:uid="{02F0B785-7FC4-48EF-BD72-42B428559AA5}"/>
    <cellStyle name="Currency 6" xfId="2" xr:uid="{F25EFD36-F43E-46BE-B4CB-AFB0388A36EF}"/>
    <cellStyle name="Normal" xfId="0" builtinId="0"/>
    <cellStyle name="Normal 2" xfId="7" xr:uid="{357B24FB-D687-4F34-A5A4-452CC63F8C16}"/>
    <cellStyle name="Normal 2 2 2" xfId="1" xr:uid="{44FB5620-780D-41EA-9278-0ECC5E549DEA}"/>
    <cellStyle name="Normal 3" xfId="5" xr:uid="{62C066B4-34E5-4484-98B0-C7841E68C717}"/>
    <cellStyle name="Normal 4" xfId="8" xr:uid="{79768000-4474-43B6-89CE-C578CB3F2298}"/>
    <cellStyle name="Normal 5" xfId="3" xr:uid="{8999206F-1DED-4FC6-8632-9F959DCE8CCB}"/>
    <cellStyle name="Normal 6" xfId="4" xr:uid="{2DC544A2-83D5-4880-BDE7-CD8D779CB4A6}"/>
    <cellStyle name="Normal 6 2" xfId="10" xr:uid="{26E748E6-08A6-4C62-B747-ECF74C3981A6}"/>
    <cellStyle name="Normal 8" xfId="6" xr:uid="{A69E9EA9-018D-4152-8834-36A7095F375F}"/>
    <cellStyle name="Normal_Surface Works Pay Items" xfId="11" xr:uid="{7560E0D4-0259-4AEA-AE9D-E5173B4ADD19}"/>
  </cellStyles>
  <dxfs count="12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payne/My%20Documents/Specs/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93A9A-4083-4839-9D0F-F99FA47C6D8E}">
  <sheetPr>
    <pageSetUpPr fitToPage="1"/>
  </sheetPr>
  <dimension ref="A1:V101"/>
  <sheetViews>
    <sheetView showGridLines="0" tabSelected="1" showWhiteSpace="0" view="pageBreakPreview" topLeftCell="B1" zoomScale="70" zoomScaleNormal="130" zoomScaleSheetLayoutView="70" zoomScalePageLayoutView="85" workbookViewId="0">
      <selection activeCell="G18" sqref="G18"/>
    </sheetView>
  </sheetViews>
  <sheetFormatPr defaultColWidth="8.85546875" defaultRowHeight="33" customHeight="1" x14ac:dyDescent="0.2"/>
  <cols>
    <col min="1" max="1" width="8" style="17" hidden="1" customWidth="1"/>
    <col min="2" max="2" width="9" style="20" customWidth="1"/>
    <col min="3" max="3" width="45.7109375" style="22" customWidth="1"/>
    <col min="4" max="4" width="15.140625" style="17" customWidth="1"/>
    <col min="5" max="5" width="13.7109375" style="18" customWidth="1"/>
    <col min="6" max="6" width="10.7109375" style="91" customWidth="1"/>
    <col min="7" max="8" width="17.7109375" style="19" customWidth="1"/>
    <col min="9" max="9" width="14.5703125" style="17" customWidth="1"/>
    <col min="10" max="10" width="62.28515625" style="20" customWidth="1"/>
    <col min="11" max="11" width="14.140625" style="20" customWidth="1"/>
    <col min="12" max="13" width="14" style="20" customWidth="1"/>
    <col min="14" max="14" width="15.5703125" style="20" customWidth="1"/>
    <col min="15" max="15" width="8.85546875" style="20"/>
    <col min="16" max="16" width="12.85546875" style="20" bestFit="1" customWidth="1"/>
    <col min="17" max="18" width="8.85546875" style="20"/>
    <col min="19" max="19" width="10.7109375" style="20" bestFit="1" customWidth="1"/>
    <col min="20" max="16384" width="8.85546875" style="20"/>
  </cols>
  <sheetData>
    <row r="1" spans="1:22" ht="33" customHeight="1" x14ac:dyDescent="0.2">
      <c r="B1" s="17"/>
      <c r="C1" s="17"/>
      <c r="D1" s="18" t="s">
        <v>47</v>
      </c>
      <c r="E1" s="17"/>
    </row>
    <row r="2" spans="1:22" s="17" customFormat="1" ht="15" x14ac:dyDescent="0.2">
      <c r="D2" s="18" t="s">
        <v>0</v>
      </c>
      <c r="F2" s="91"/>
      <c r="G2" s="21"/>
      <c r="H2" s="21"/>
      <c r="K2" s="42"/>
      <c r="L2" s="43"/>
      <c r="M2" s="43"/>
      <c r="N2" s="43"/>
    </row>
    <row r="3" spans="1:22" s="17" customFormat="1" ht="15" x14ac:dyDescent="0.2">
      <c r="B3" s="17" t="s">
        <v>1</v>
      </c>
      <c r="C3" s="22"/>
      <c r="E3" s="18"/>
      <c r="F3" s="91"/>
      <c r="G3" s="21"/>
      <c r="H3" s="21"/>
      <c r="K3" s="42"/>
      <c r="L3" s="49"/>
      <c r="M3" s="49"/>
      <c r="N3" s="49"/>
    </row>
    <row r="4" spans="1:22" s="17" customFormat="1" ht="15.75" x14ac:dyDescent="0.25">
      <c r="A4" s="23" t="s">
        <v>2</v>
      </c>
      <c r="B4" s="24" t="s">
        <v>3</v>
      </c>
      <c r="C4" s="25" t="s">
        <v>4</v>
      </c>
      <c r="D4" s="26" t="s">
        <v>5</v>
      </c>
      <c r="E4" s="27" t="s">
        <v>6</v>
      </c>
      <c r="F4" s="28" t="s">
        <v>7</v>
      </c>
      <c r="G4" s="29" t="s">
        <v>8</v>
      </c>
      <c r="H4" s="27" t="s">
        <v>9</v>
      </c>
      <c r="I4" s="30"/>
      <c r="J4" s="31"/>
      <c r="K4" s="42"/>
      <c r="L4" s="43"/>
      <c r="M4" s="43"/>
      <c r="N4" s="43"/>
      <c r="O4" s="105"/>
      <c r="P4" s="103"/>
    </row>
    <row r="5" spans="1:22" s="17" customFormat="1" ht="15.75" thickBot="1" x14ac:dyDescent="0.25">
      <c r="A5" s="32"/>
      <c r="B5" s="33"/>
      <c r="C5" s="34"/>
      <c r="D5" s="35" t="s">
        <v>10</v>
      </c>
      <c r="E5" s="36"/>
      <c r="F5" s="37" t="s">
        <v>11</v>
      </c>
      <c r="G5" s="38"/>
      <c r="H5" s="39"/>
      <c r="I5" s="40"/>
      <c r="J5" s="41"/>
      <c r="K5" s="42"/>
      <c r="L5" s="102"/>
      <c r="M5" s="43"/>
      <c r="N5" s="43"/>
    </row>
    <row r="6" spans="1:22" s="17" customFormat="1" ht="26.25" customHeight="1" thickTop="1" thickBot="1" x14ac:dyDescent="0.25">
      <c r="A6" s="44"/>
      <c r="B6" s="107" t="s">
        <v>48</v>
      </c>
      <c r="C6" s="108"/>
      <c r="D6" s="108"/>
      <c r="E6" s="108"/>
      <c r="F6" s="109"/>
      <c r="G6" s="45"/>
      <c r="H6" s="46"/>
      <c r="I6" s="47"/>
      <c r="J6" s="48"/>
      <c r="K6" s="42"/>
      <c r="L6" s="102"/>
      <c r="M6" s="43"/>
      <c r="N6" s="43"/>
      <c r="P6" s="106"/>
      <c r="U6" s="103"/>
    </row>
    <row r="7" spans="1:22" s="17" customFormat="1" ht="33" customHeight="1" thickTop="1" x14ac:dyDescent="0.2">
      <c r="A7" s="50"/>
      <c r="B7" s="51" t="s">
        <v>12</v>
      </c>
      <c r="C7" s="110" t="s">
        <v>87</v>
      </c>
      <c r="D7" s="111"/>
      <c r="E7" s="111"/>
      <c r="F7" s="112"/>
      <c r="G7" s="52"/>
      <c r="H7" s="53"/>
      <c r="I7" s="40"/>
      <c r="J7" s="41"/>
      <c r="K7" s="42"/>
      <c r="L7" s="43"/>
      <c r="M7" s="43"/>
      <c r="N7" s="43"/>
    </row>
    <row r="8" spans="1:22" s="17" customFormat="1" ht="33" customHeight="1" x14ac:dyDescent="0.2">
      <c r="A8" s="54"/>
      <c r="B8" s="55" t="s">
        <v>13</v>
      </c>
      <c r="C8" s="56" t="s">
        <v>59</v>
      </c>
      <c r="D8" s="57" t="s">
        <v>60</v>
      </c>
      <c r="E8" s="58" t="s">
        <v>15</v>
      </c>
      <c r="F8" s="59">
        <v>1</v>
      </c>
      <c r="G8" s="60"/>
      <c r="H8" s="61" t="str">
        <f>IF(OR(ISTEXT(G8),ISBLANK(G8)), "$   - ",ROUND(F8*G8,2))</f>
        <v xml:space="preserve">$   - </v>
      </c>
      <c r="I8" s="40"/>
      <c r="J8" s="41"/>
      <c r="K8" s="42"/>
      <c r="L8" s="43"/>
      <c r="M8" s="43"/>
      <c r="N8" s="43"/>
      <c r="P8" s="106"/>
      <c r="U8" s="103"/>
    </row>
    <row r="9" spans="1:22" s="17" customFormat="1" ht="33" customHeight="1" x14ac:dyDescent="0.2">
      <c r="A9" s="54"/>
      <c r="B9" s="55" t="s">
        <v>16</v>
      </c>
      <c r="C9" s="56" t="s">
        <v>62</v>
      </c>
      <c r="D9" s="57" t="s">
        <v>61</v>
      </c>
      <c r="E9" s="58" t="s">
        <v>15</v>
      </c>
      <c r="F9" s="59">
        <v>1</v>
      </c>
      <c r="G9" s="60"/>
      <c r="H9" s="61" t="str">
        <f>IF(OR(ISTEXT(G9),ISBLANK(G9)), "$   - ",ROUND(F9*G9,2))</f>
        <v xml:space="preserve">$   - </v>
      </c>
      <c r="I9" s="40"/>
      <c r="J9" s="41"/>
      <c r="K9" s="42"/>
      <c r="L9" s="101"/>
      <c r="M9" s="43"/>
      <c r="N9" s="43"/>
      <c r="P9" s="106"/>
      <c r="U9" s="103"/>
    </row>
    <row r="10" spans="1:22" s="17" customFormat="1" ht="33" customHeight="1" x14ac:dyDescent="0.2">
      <c r="A10" s="54"/>
      <c r="B10" s="55" t="s">
        <v>18</v>
      </c>
      <c r="C10" s="56" t="s">
        <v>89</v>
      </c>
      <c r="D10" s="57" t="s">
        <v>53</v>
      </c>
      <c r="E10" s="58" t="s">
        <v>15</v>
      </c>
      <c r="F10" s="59">
        <v>1</v>
      </c>
      <c r="G10" s="60"/>
      <c r="H10" s="61" t="str">
        <f>IF(OR(ISTEXT(G10),ISBLANK(G10)), "$   - ",ROUND(F10*G10,2))</f>
        <v xml:space="preserve">$   - </v>
      </c>
      <c r="I10" s="40"/>
      <c r="J10" s="41"/>
      <c r="K10" s="42"/>
      <c r="L10" s="43"/>
      <c r="M10" s="43"/>
      <c r="N10" s="43"/>
      <c r="U10" s="103"/>
      <c r="V10" s="104"/>
    </row>
    <row r="11" spans="1:22" s="17" customFormat="1" ht="33" customHeight="1" x14ac:dyDescent="0.2">
      <c r="A11" s="54"/>
      <c r="B11" s="55" t="s">
        <v>22</v>
      </c>
      <c r="C11" s="56" t="s">
        <v>54</v>
      </c>
      <c r="D11" s="57" t="s">
        <v>55</v>
      </c>
      <c r="E11" s="58" t="s">
        <v>15</v>
      </c>
      <c r="F11" s="59">
        <v>1</v>
      </c>
      <c r="G11" s="60"/>
      <c r="H11" s="61" t="str">
        <f t="shared" ref="H11:H13" si="0">IF(OR(ISTEXT(G11),ISBLANK(G11)), "$   - ",ROUND(F11*G11,2))</f>
        <v xml:space="preserve">$   - </v>
      </c>
      <c r="I11" s="40"/>
      <c r="J11" s="41"/>
      <c r="K11" s="41"/>
      <c r="L11" s="42"/>
      <c r="M11" s="43"/>
      <c r="N11" s="43"/>
    </row>
    <row r="12" spans="1:22" s="17" customFormat="1" ht="33" customHeight="1" x14ac:dyDescent="0.2">
      <c r="A12" s="54"/>
      <c r="B12" s="55" t="s">
        <v>24</v>
      </c>
      <c r="C12" s="56" t="s">
        <v>94</v>
      </c>
      <c r="D12" s="57" t="s">
        <v>56</v>
      </c>
      <c r="E12" s="58" t="s">
        <v>34</v>
      </c>
      <c r="F12" s="59">
        <v>40000</v>
      </c>
      <c r="G12" s="60"/>
      <c r="H12" s="61" t="str">
        <f t="shared" si="0"/>
        <v xml:space="preserve">$   - </v>
      </c>
      <c r="I12" s="40"/>
      <c r="J12" s="41"/>
    </row>
    <row r="13" spans="1:22" s="17" customFormat="1" ht="33" customHeight="1" x14ac:dyDescent="0.2">
      <c r="A13" s="54"/>
      <c r="B13" s="55" t="s">
        <v>26</v>
      </c>
      <c r="C13" s="56" t="s">
        <v>95</v>
      </c>
      <c r="D13" s="57" t="s">
        <v>56</v>
      </c>
      <c r="E13" s="58" t="s">
        <v>34</v>
      </c>
      <c r="F13" s="59">
        <v>40000</v>
      </c>
      <c r="G13" s="60"/>
      <c r="H13" s="61" t="str">
        <f t="shared" si="0"/>
        <v xml:space="preserve">$   - </v>
      </c>
      <c r="I13" s="40"/>
      <c r="J13" s="41"/>
    </row>
    <row r="14" spans="1:22" s="18" customFormat="1" ht="33" customHeight="1" x14ac:dyDescent="0.2">
      <c r="A14" s="54"/>
      <c r="B14" s="55" t="s">
        <v>27</v>
      </c>
      <c r="C14" s="56" t="s">
        <v>35</v>
      </c>
      <c r="D14" s="57" t="s">
        <v>14</v>
      </c>
      <c r="E14" s="58"/>
      <c r="F14" s="59"/>
      <c r="G14" s="60"/>
      <c r="H14" s="61"/>
      <c r="I14" s="40"/>
    </row>
    <row r="15" spans="1:22" s="18" customFormat="1" ht="33" customHeight="1" x14ac:dyDescent="0.2">
      <c r="A15" s="54"/>
      <c r="B15" s="62" t="s">
        <v>19</v>
      </c>
      <c r="C15" s="56" t="s">
        <v>69</v>
      </c>
      <c r="D15" s="57"/>
      <c r="E15" s="58" t="s">
        <v>57</v>
      </c>
      <c r="F15" s="59">
        <v>600</v>
      </c>
      <c r="G15" s="60"/>
      <c r="H15" s="61" t="str">
        <f t="shared" ref="H15:H19" si="1">IF(OR(ISTEXT(G15),ISBLANK(G15)), "$   - ",ROUND(F15*G15,2))</f>
        <v xml:space="preserve">$   - </v>
      </c>
      <c r="I15" s="40"/>
      <c r="K15" s="41"/>
      <c r="L15" s="42"/>
      <c r="M15" s="43"/>
      <c r="N15" s="43"/>
    </row>
    <row r="16" spans="1:22" s="18" customFormat="1" ht="33" customHeight="1" x14ac:dyDescent="0.2">
      <c r="A16" s="54"/>
      <c r="B16" s="62" t="s">
        <v>21</v>
      </c>
      <c r="C16" s="56" t="s">
        <v>68</v>
      </c>
      <c r="D16" s="57"/>
      <c r="E16" s="58" t="s">
        <v>57</v>
      </c>
      <c r="F16" s="59">
        <v>100</v>
      </c>
      <c r="G16" s="60"/>
      <c r="H16" s="61" t="str">
        <f t="shared" si="1"/>
        <v xml:space="preserve">$   - </v>
      </c>
      <c r="I16" s="40"/>
      <c r="K16" s="41"/>
      <c r="L16" s="42"/>
      <c r="M16" s="43"/>
      <c r="N16" s="43"/>
    </row>
    <row r="17" spans="1:14" s="18" customFormat="1" ht="33" customHeight="1" x14ac:dyDescent="0.2">
      <c r="A17" s="54"/>
      <c r="B17" s="55" t="s">
        <v>28</v>
      </c>
      <c r="C17" s="56" t="s">
        <v>58</v>
      </c>
      <c r="D17" s="57" t="s">
        <v>14</v>
      </c>
      <c r="E17" s="58"/>
      <c r="F17" s="59"/>
      <c r="G17" s="60"/>
      <c r="H17" s="61"/>
      <c r="I17" s="40"/>
      <c r="J17" s="41"/>
      <c r="K17" s="42"/>
      <c r="L17" s="43"/>
      <c r="M17" s="43"/>
      <c r="N17" s="43"/>
    </row>
    <row r="18" spans="1:14" s="18" customFormat="1" ht="33" customHeight="1" x14ac:dyDescent="0.2">
      <c r="A18" s="54"/>
      <c r="B18" s="62" t="s">
        <v>19</v>
      </c>
      <c r="C18" s="56" t="s">
        <v>70</v>
      </c>
      <c r="D18" s="57"/>
      <c r="E18" s="58" t="s">
        <v>57</v>
      </c>
      <c r="F18" s="59">
        <v>13</v>
      </c>
      <c r="G18" s="60"/>
      <c r="H18" s="61" t="str">
        <f t="shared" si="1"/>
        <v xml:space="preserve">$   - </v>
      </c>
      <c r="I18" s="40"/>
      <c r="K18" s="41"/>
      <c r="L18" s="42"/>
      <c r="M18" s="43"/>
      <c r="N18" s="43"/>
    </row>
    <row r="19" spans="1:14" s="18" customFormat="1" ht="33" customHeight="1" x14ac:dyDescent="0.2">
      <c r="A19" s="54"/>
      <c r="B19" s="62" t="s">
        <v>21</v>
      </c>
      <c r="C19" s="56" t="s">
        <v>71</v>
      </c>
      <c r="D19" s="57"/>
      <c r="E19" s="58" t="s">
        <v>57</v>
      </c>
      <c r="F19" s="59">
        <v>17</v>
      </c>
      <c r="G19" s="60"/>
      <c r="H19" s="61" t="str">
        <f t="shared" si="1"/>
        <v xml:space="preserve">$   - </v>
      </c>
      <c r="I19" s="40"/>
      <c r="K19" s="41"/>
      <c r="L19" s="42"/>
      <c r="M19" s="43"/>
      <c r="N19" s="43"/>
    </row>
    <row r="20" spans="1:14" s="17" customFormat="1" ht="33" customHeight="1" x14ac:dyDescent="0.2">
      <c r="A20" s="54"/>
      <c r="B20" s="55" t="s">
        <v>29</v>
      </c>
      <c r="C20" s="56" t="s">
        <v>92</v>
      </c>
      <c r="D20" s="57" t="s">
        <v>17</v>
      </c>
      <c r="E20" s="58"/>
      <c r="F20" s="59"/>
      <c r="G20" s="61"/>
      <c r="H20" s="61"/>
      <c r="I20" s="40"/>
      <c r="J20" s="41"/>
      <c r="K20" s="42"/>
      <c r="L20" s="43"/>
      <c r="M20" s="43"/>
      <c r="N20" s="43"/>
    </row>
    <row r="21" spans="1:14" s="18" customFormat="1" ht="33" customHeight="1" x14ac:dyDescent="0.2">
      <c r="A21" s="54"/>
      <c r="B21" s="62" t="s">
        <v>19</v>
      </c>
      <c r="C21" s="56" t="s">
        <v>90</v>
      </c>
      <c r="D21" s="57"/>
      <c r="E21" s="58" t="s">
        <v>15</v>
      </c>
      <c r="F21" s="59">
        <v>1</v>
      </c>
      <c r="G21" s="60"/>
      <c r="H21" s="61" t="str">
        <f t="shared" ref="H21:H24" si="2">IF(OR(ISTEXT(G21),ISBLANK(G21)), "$   - ",ROUND(F21*G21,2))</f>
        <v xml:space="preserve">$   - </v>
      </c>
      <c r="I21" s="40"/>
      <c r="J21" s="41"/>
      <c r="K21" s="42"/>
      <c r="L21" s="43"/>
      <c r="M21" s="43"/>
      <c r="N21" s="43"/>
    </row>
    <row r="22" spans="1:14" s="18" customFormat="1" ht="33" customHeight="1" x14ac:dyDescent="0.2">
      <c r="A22" s="54"/>
      <c r="B22" s="62" t="s">
        <v>21</v>
      </c>
      <c r="C22" s="56" t="s">
        <v>91</v>
      </c>
      <c r="D22" s="57"/>
      <c r="E22" s="58" t="s">
        <v>15</v>
      </c>
      <c r="F22" s="59">
        <v>1</v>
      </c>
      <c r="G22" s="60"/>
      <c r="H22" s="61" t="str">
        <f t="shared" ref="H22:H24" si="3">IF(OR(ISTEXT(G22),ISBLANK(G22)), "$   - ",ROUND(F22*G22,2))</f>
        <v xml:space="preserve">$   - </v>
      </c>
      <c r="I22" s="40"/>
      <c r="J22" s="41"/>
      <c r="K22" s="42"/>
      <c r="L22" s="43"/>
      <c r="M22" s="43"/>
      <c r="N22" s="43"/>
    </row>
    <row r="23" spans="1:14" s="17" customFormat="1" ht="33" customHeight="1" x14ac:dyDescent="0.2">
      <c r="A23" s="54"/>
      <c r="B23" s="55" t="s">
        <v>30</v>
      </c>
      <c r="C23" s="56" t="s">
        <v>63</v>
      </c>
      <c r="D23" s="57" t="s">
        <v>20</v>
      </c>
      <c r="E23" s="58" t="s">
        <v>15</v>
      </c>
      <c r="F23" s="59">
        <v>1</v>
      </c>
      <c r="G23" s="60"/>
      <c r="H23" s="61" t="str">
        <f t="shared" si="3"/>
        <v xml:space="preserve">$   - </v>
      </c>
      <c r="I23" s="40"/>
      <c r="J23" s="41"/>
    </row>
    <row r="24" spans="1:14" s="17" customFormat="1" ht="33" customHeight="1" x14ac:dyDescent="0.2">
      <c r="A24" s="54"/>
      <c r="B24" s="55" t="s">
        <v>31</v>
      </c>
      <c r="C24" s="56" t="s">
        <v>36</v>
      </c>
      <c r="D24" s="57" t="s">
        <v>23</v>
      </c>
      <c r="E24" s="58" t="s">
        <v>15</v>
      </c>
      <c r="F24" s="59">
        <v>1</v>
      </c>
      <c r="G24" s="60"/>
      <c r="H24" s="61" t="str">
        <f t="shared" si="3"/>
        <v xml:space="preserve">$   - </v>
      </c>
      <c r="I24" s="40"/>
      <c r="J24" s="41"/>
    </row>
    <row r="25" spans="1:14" s="17" customFormat="1" ht="33" customHeight="1" x14ac:dyDescent="0.2">
      <c r="A25" s="54"/>
      <c r="B25" s="55" t="s">
        <v>32</v>
      </c>
      <c r="C25" s="56" t="s">
        <v>64</v>
      </c>
      <c r="D25" s="57" t="s">
        <v>25</v>
      </c>
      <c r="E25" s="58"/>
      <c r="F25" s="59"/>
      <c r="G25" s="61"/>
      <c r="H25" s="61"/>
      <c r="I25" s="40"/>
      <c r="J25" s="41"/>
      <c r="K25" s="42"/>
      <c r="L25" s="43"/>
      <c r="M25" s="43"/>
      <c r="N25" s="43"/>
    </row>
    <row r="26" spans="1:14" s="18" customFormat="1" ht="33" customHeight="1" x14ac:dyDescent="0.2">
      <c r="A26" s="54"/>
      <c r="B26" s="62" t="s">
        <v>19</v>
      </c>
      <c r="C26" s="56" t="s">
        <v>99</v>
      </c>
      <c r="D26" s="57"/>
      <c r="E26" s="58" t="s">
        <v>15</v>
      </c>
      <c r="F26" s="59">
        <v>1</v>
      </c>
      <c r="G26" s="60"/>
      <c r="H26" s="61" t="str">
        <f>IF(OR(ISTEXT(G26),ISBLANK(G26)), "$   - ",ROUND(F26*G26,2))</f>
        <v xml:space="preserve">$   - </v>
      </c>
      <c r="I26" s="40"/>
      <c r="J26" s="41"/>
      <c r="K26" s="42"/>
      <c r="L26" s="43"/>
      <c r="M26" s="43"/>
      <c r="N26" s="43"/>
    </row>
    <row r="27" spans="1:14" s="18" customFormat="1" ht="33" customHeight="1" x14ac:dyDescent="0.2">
      <c r="A27" s="54"/>
      <c r="B27" s="62" t="s">
        <v>21</v>
      </c>
      <c r="C27" s="56" t="s">
        <v>65</v>
      </c>
      <c r="D27" s="57"/>
      <c r="E27" s="58" t="s">
        <v>15</v>
      </c>
      <c r="F27" s="59">
        <v>1</v>
      </c>
      <c r="G27" s="60"/>
      <c r="H27" s="61" t="str">
        <f>IF(OR(ISTEXT(G27),ISBLANK(G27)), "$   - ",ROUND(F27*G27,2))</f>
        <v xml:space="preserve">$   - </v>
      </c>
      <c r="I27" s="40"/>
      <c r="J27" s="41"/>
      <c r="K27" s="42"/>
      <c r="L27" s="43"/>
      <c r="M27" s="43"/>
      <c r="N27" s="43"/>
    </row>
    <row r="28" spans="1:14" s="18" customFormat="1" ht="33" customHeight="1" x14ac:dyDescent="0.2">
      <c r="A28" s="54"/>
      <c r="B28" s="62" t="s">
        <v>33</v>
      </c>
      <c r="C28" s="56" t="s">
        <v>66</v>
      </c>
      <c r="D28" s="57" t="s">
        <v>93</v>
      </c>
      <c r="E28" s="58" t="s">
        <v>15</v>
      </c>
      <c r="F28" s="59">
        <v>1</v>
      </c>
      <c r="G28" s="60"/>
      <c r="H28" s="61" t="str">
        <f>IF(OR(ISTEXT(G28),ISBLANK(G28)), "$   - ",ROUND(F28*G28,2))</f>
        <v xml:space="preserve">$   - </v>
      </c>
      <c r="I28" s="40"/>
      <c r="J28" s="41"/>
      <c r="K28" s="42"/>
      <c r="L28" s="43"/>
      <c r="M28" s="43"/>
      <c r="N28" s="43"/>
    </row>
    <row r="29" spans="1:14" s="18" customFormat="1" ht="33" customHeight="1" x14ac:dyDescent="0.2">
      <c r="A29" s="54"/>
      <c r="B29" s="62" t="s">
        <v>97</v>
      </c>
      <c r="C29" s="56" t="s">
        <v>67</v>
      </c>
      <c r="D29" s="57" t="s">
        <v>93</v>
      </c>
      <c r="E29" s="58" t="s">
        <v>57</v>
      </c>
      <c r="F29" s="59">
        <v>126</v>
      </c>
      <c r="G29" s="60"/>
      <c r="H29" s="61" t="str">
        <f>IF(OR(ISTEXT(G29),ISBLANK(G29)), "$   - ",ROUND(F29*G29,2))</f>
        <v xml:space="preserve">$   - </v>
      </c>
      <c r="I29" s="40"/>
      <c r="J29" s="41"/>
      <c r="K29" s="42"/>
      <c r="L29" s="43"/>
      <c r="M29" s="43"/>
      <c r="N29" s="43"/>
    </row>
    <row r="30" spans="1:14" s="5" customFormat="1" ht="30" customHeight="1" thickBot="1" x14ac:dyDescent="0.25">
      <c r="A30" s="1"/>
      <c r="B30" s="2" t="str">
        <f>B7</f>
        <v>A</v>
      </c>
      <c r="C30" s="113" t="str">
        <f>C7</f>
        <v>SU2 - SUBSTRUCTURE REHABILITATION &amp; SU1 BEARING REPLACEMENT</v>
      </c>
      <c r="D30" s="114"/>
      <c r="E30" s="114"/>
      <c r="F30" s="115"/>
      <c r="G30" s="3" t="s">
        <v>37</v>
      </c>
      <c r="H30" s="4">
        <f>SUM(H8:H29)</f>
        <v>0</v>
      </c>
      <c r="I30" s="40"/>
      <c r="J30" s="41"/>
      <c r="K30" s="42"/>
      <c r="L30" s="43"/>
      <c r="M30" s="43"/>
      <c r="N30" s="43"/>
    </row>
    <row r="31" spans="1:14" s="17" customFormat="1" ht="33" customHeight="1" thickTop="1" x14ac:dyDescent="0.2">
      <c r="A31" s="50"/>
      <c r="B31" s="51" t="s">
        <v>38</v>
      </c>
      <c r="C31" s="110" t="s">
        <v>96</v>
      </c>
      <c r="D31" s="111"/>
      <c r="E31" s="111"/>
      <c r="F31" s="112"/>
      <c r="G31" s="52"/>
      <c r="H31" s="53"/>
      <c r="I31" s="40"/>
      <c r="J31" s="41"/>
      <c r="K31" s="42"/>
      <c r="L31" s="43"/>
      <c r="M31" s="43"/>
      <c r="N31" s="43"/>
    </row>
    <row r="32" spans="1:14" s="17" customFormat="1" ht="33" customHeight="1" x14ac:dyDescent="0.2">
      <c r="A32" s="54" t="s">
        <v>39</v>
      </c>
      <c r="B32" s="55" t="s">
        <v>40</v>
      </c>
      <c r="C32" s="56" t="s">
        <v>41</v>
      </c>
      <c r="D32" s="57"/>
      <c r="E32" s="58" t="s">
        <v>15</v>
      </c>
      <c r="F32" s="59">
        <v>1</v>
      </c>
      <c r="G32" s="60"/>
      <c r="H32" s="61" t="str">
        <f t="shared" ref="H32" si="4">IF(OR(ISTEXT(G32),ISBLANK(G32)), "$   - ",ROUND(F32*G32,2))</f>
        <v xml:space="preserve">$   - </v>
      </c>
      <c r="I32" s="40"/>
      <c r="J32" s="41"/>
      <c r="K32" s="42"/>
      <c r="L32" s="43"/>
      <c r="M32" s="43"/>
      <c r="N32" s="43"/>
    </row>
    <row r="33" spans="1:14" s="5" customFormat="1" ht="30" customHeight="1" thickBot="1" x14ac:dyDescent="0.25">
      <c r="A33" s="1"/>
      <c r="B33" s="2" t="str">
        <f>B31</f>
        <v>B</v>
      </c>
      <c r="C33" s="113" t="str">
        <f>C31</f>
        <v>MOBILIZATION AND DEMOBILIZATION (PART 1)</v>
      </c>
      <c r="D33" s="114"/>
      <c r="E33" s="114"/>
      <c r="F33" s="115"/>
      <c r="G33" s="3" t="s">
        <v>37</v>
      </c>
      <c r="H33" s="4">
        <f>SUM(H32:H32)</f>
        <v>0</v>
      </c>
      <c r="I33" s="40"/>
      <c r="J33" s="41"/>
      <c r="K33" s="42"/>
      <c r="L33" s="43"/>
      <c r="M33" s="43"/>
      <c r="N33" s="43"/>
    </row>
    <row r="34" spans="1:14" s="17" customFormat="1" ht="28.5" customHeight="1" thickTop="1" thickBot="1" x14ac:dyDescent="0.25">
      <c r="B34" s="63"/>
      <c r="C34" s="64"/>
      <c r="D34" s="64"/>
      <c r="E34" s="64"/>
      <c r="F34" s="92"/>
      <c r="G34" s="90"/>
      <c r="H34" s="65"/>
      <c r="I34" s="40"/>
      <c r="J34" s="41"/>
      <c r="K34" s="42"/>
      <c r="L34" s="43"/>
      <c r="M34" s="43"/>
      <c r="N34" s="43"/>
    </row>
    <row r="35" spans="1:14" s="17" customFormat="1" ht="29.25" customHeight="1" thickTop="1" thickBot="1" x14ac:dyDescent="0.25">
      <c r="A35" s="44"/>
      <c r="B35" s="107" t="s">
        <v>49</v>
      </c>
      <c r="C35" s="108"/>
      <c r="D35" s="108"/>
      <c r="E35" s="108"/>
      <c r="F35" s="109"/>
      <c r="G35" s="45"/>
      <c r="H35" s="46"/>
      <c r="I35" s="40"/>
      <c r="J35" s="41"/>
      <c r="K35" s="42"/>
      <c r="L35" s="43"/>
      <c r="M35" s="43"/>
      <c r="N35" s="43"/>
    </row>
    <row r="36" spans="1:14" s="17" customFormat="1" ht="33" customHeight="1" thickTop="1" x14ac:dyDescent="0.2">
      <c r="A36" s="50"/>
      <c r="B36" s="51" t="s">
        <v>72</v>
      </c>
      <c r="C36" s="110" t="s">
        <v>88</v>
      </c>
      <c r="D36" s="111"/>
      <c r="E36" s="111"/>
      <c r="F36" s="112"/>
      <c r="G36" s="52"/>
      <c r="H36" s="53"/>
      <c r="I36" s="40"/>
      <c r="J36" s="41"/>
      <c r="K36" s="42"/>
      <c r="L36" s="43"/>
      <c r="M36" s="43"/>
      <c r="N36" s="43"/>
    </row>
    <row r="37" spans="1:14" s="17" customFormat="1" ht="33" customHeight="1" x14ac:dyDescent="0.2">
      <c r="A37" s="54"/>
      <c r="B37" s="55" t="s">
        <v>73</v>
      </c>
      <c r="C37" s="56" t="s">
        <v>59</v>
      </c>
      <c r="D37" s="57" t="s">
        <v>60</v>
      </c>
      <c r="E37" s="58" t="s">
        <v>15</v>
      </c>
      <c r="F37" s="59">
        <v>1</v>
      </c>
      <c r="G37" s="60"/>
      <c r="H37" s="61" t="str">
        <f>IF(OR(ISTEXT(G37),ISBLANK(G37)), "$   - ",ROUND(F37*G37,2))</f>
        <v xml:space="preserve">$   - </v>
      </c>
      <c r="I37" s="40"/>
      <c r="J37" s="41"/>
      <c r="K37" s="42"/>
      <c r="L37" s="43"/>
      <c r="M37" s="43"/>
      <c r="N37" s="43"/>
    </row>
    <row r="38" spans="1:14" s="17" customFormat="1" ht="33" customHeight="1" x14ac:dyDescent="0.2">
      <c r="A38" s="54"/>
      <c r="B38" s="55" t="s">
        <v>74</v>
      </c>
      <c r="C38" s="56" t="s">
        <v>62</v>
      </c>
      <c r="D38" s="57" t="s">
        <v>61</v>
      </c>
      <c r="E38" s="58" t="s">
        <v>15</v>
      </c>
      <c r="F38" s="59">
        <v>1</v>
      </c>
      <c r="G38" s="60"/>
      <c r="H38" s="61" t="str">
        <f>IF(OR(ISTEXT(G38),ISBLANK(G38)), "$   - ",ROUND(F38*G38,2))</f>
        <v xml:space="preserve">$   - </v>
      </c>
      <c r="I38" s="40"/>
      <c r="J38" s="41"/>
      <c r="K38" s="42"/>
      <c r="L38" s="43"/>
      <c r="M38" s="43"/>
      <c r="N38" s="43"/>
    </row>
    <row r="39" spans="1:14" s="17" customFormat="1" ht="33" customHeight="1" x14ac:dyDescent="0.2">
      <c r="A39" s="54"/>
      <c r="B39" s="55" t="s">
        <v>75</v>
      </c>
      <c r="C39" s="56" t="s">
        <v>52</v>
      </c>
      <c r="D39" s="57" t="s">
        <v>53</v>
      </c>
      <c r="E39" s="58" t="s">
        <v>15</v>
      </c>
      <c r="F39" s="59">
        <v>1</v>
      </c>
      <c r="G39" s="60"/>
      <c r="H39" s="61" t="str">
        <f>IF(OR(ISTEXT(G39),ISBLANK(G39)), "$   - ",ROUND(F39*G39,2))</f>
        <v xml:space="preserve">$   - </v>
      </c>
      <c r="I39" s="40"/>
      <c r="J39" s="41"/>
      <c r="K39" s="42"/>
      <c r="L39" s="43"/>
      <c r="M39" s="43"/>
      <c r="N39" s="43"/>
    </row>
    <row r="40" spans="1:14" s="17" customFormat="1" ht="33" customHeight="1" x14ac:dyDescent="0.2">
      <c r="A40" s="54"/>
      <c r="B40" s="55" t="s">
        <v>76</v>
      </c>
      <c r="C40" s="56" t="s">
        <v>54</v>
      </c>
      <c r="D40" s="57" t="s">
        <v>55</v>
      </c>
      <c r="E40" s="58" t="s">
        <v>15</v>
      </c>
      <c r="F40" s="59">
        <v>1</v>
      </c>
      <c r="G40" s="60"/>
      <c r="H40" s="61" t="str">
        <f t="shared" ref="H40:H42" si="5">IF(OR(ISTEXT(G40),ISBLANK(G40)), "$   - ",ROUND(F40*G40,2))</f>
        <v xml:space="preserve">$   - </v>
      </c>
      <c r="I40" s="40"/>
      <c r="J40" s="41"/>
      <c r="K40" s="42"/>
      <c r="L40" s="43"/>
      <c r="M40" s="43"/>
      <c r="N40" s="43"/>
    </row>
    <row r="41" spans="1:14" s="17" customFormat="1" ht="33" customHeight="1" x14ac:dyDescent="0.2">
      <c r="A41" s="54"/>
      <c r="B41" s="55" t="s">
        <v>77</v>
      </c>
      <c r="C41" s="56" t="s">
        <v>94</v>
      </c>
      <c r="D41" s="57" t="s">
        <v>56</v>
      </c>
      <c r="E41" s="58" t="s">
        <v>34</v>
      </c>
      <c r="F41" s="59">
        <v>40000</v>
      </c>
      <c r="G41" s="60"/>
      <c r="H41" s="61" t="str">
        <f t="shared" si="5"/>
        <v xml:space="preserve">$   - </v>
      </c>
      <c r="I41" s="40"/>
      <c r="J41" s="41"/>
      <c r="K41" s="42"/>
      <c r="L41" s="43"/>
      <c r="M41" s="43"/>
      <c r="N41" s="43"/>
    </row>
    <row r="42" spans="1:14" s="17" customFormat="1" ht="33" customHeight="1" x14ac:dyDescent="0.2">
      <c r="A42" s="54"/>
      <c r="B42" s="55" t="s">
        <v>78</v>
      </c>
      <c r="C42" s="56" t="s">
        <v>95</v>
      </c>
      <c r="D42" s="57" t="s">
        <v>56</v>
      </c>
      <c r="E42" s="58" t="s">
        <v>34</v>
      </c>
      <c r="F42" s="59">
        <v>40000</v>
      </c>
      <c r="G42" s="60"/>
      <c r="H42" s="61" t="str">
        <f t="shared" si="5"/>
        <v xml:space="preserve">$   - </v>
      </c>
      <c r="I42" s="40"/>
      <c r="J42" s="41"/>
      <c r="K42" s="42"/>
      <c r="L42" s="43"/>
      <c r="M42" s="43"/>
      <c r="N42" s="43"/>
    </row>
    <row r="43" spans="1:14" s="18" customFormat="1" ht="33" customHeight="1" x14ac:dyDescent="0.2">
      <c r="A43" s="54"/>
      <c r="B43" s="55" t="s">
        <v>79</v>
      </c>
      <c r="C43" s="56" t="s">
        <v>35</v>
      </c>
      <c r="D43" s="57" t="s">
        <v>14</v>
      </c>
      <c r="E43" s="58"/>
      <c r="F43" s="59"/>
      <c r="G43" s="60"/>
      <c r="H43" s="61"/>
      <c r="I43" s="40"/>
      <c r="K43" s="41"/>
      <c r="L43" s="42"/>
      <c r="M43" s="43"/>
      <c r="N43" s="43"/>
    </row>
    <row r="44" spans="1:14" s="18" customFormat="1" ht="33" customHeight="1" x14ac:dyDescent="0.2">
      <c r="A44" s="54"/>
      <c r="B44" s="62" t="s">
        <v>19</v>
      </c>
      <c r="C44" s="56" t="s">
        <v>69</v>
      </c>
      <c r="D44" s="57"/>
      <c r="E44" s="58" t="s">
        <v>57</v>
      </c>
      <c r="F44" s="59">
        <v>600</v>
      </c>
      <c r="G44" s="60"/>
      <c r="H44" s="61" t="str">
        <f t="shared" ref="H44:H45" si="6">IF(OR(ISTEXT(G44),ISBLANK(G44)), "$   - ",ROUND(F44*G44,2))</f>
        <v xml:space="preserve">$   - </v>
      </c>
      <c r="I44" s="40"/>
      <c r="K44" s="41"/>
      <c r="L44" s="42"/>
      <c r="M44" s="43"/>
      <c r="N44" s="43"/>
    </row>
    <row r="45" spans="1:14" s="18" customFormat="1" ht="33" customHeight="1" x14ac:dyDescent="0.2">
      <c r="A45" s="54"/>
      <c r="B45" s="62" t="s">
        <v>21</v>
      </c>
      <c r="C45" s="56" t="s">
        <v>68</v>
      </c>
      <c r="D45" s="57"/>
      <c r="E45" s="58" t="s">
        <v>57</v>
      </c>
      <c r="F45" s="59">
        <v>100</v>
      </c>
      <c r="G45" s="60"/>
      <c r="H45" s="61" t="str">
        <f t="shared" si="6"/>
        <v xml:space="preserve">$   - </v>
      </c>
      <c r="I45" s="40"/>
      <c r="K45" s="41"/>
      <c r="L45" s="42"/>
      <c r="M45" s="43"/>
      <c r="N45" s="43"/>
    </row>
    <row r="46" spans="1:14" s="18" customFormat="1" ht="33" customHeight="1" x14ac:dyDescent="0.2">
      <c r="A46" s="54"/>
      <c r="B46" s="55" t="s">
        <v>80</v>
      </c>
      <c r="C46" s="56" t="s">
        <v>58</v>
      </c>
      <c r="D46" s="57" t="s">
        <v>14</v>
      </c>
      <c r="E46" s="58"/>
      <c r="F46" s="59"/>
      <c r="G46" s="60"/>
      <c r="H46" s="61"/>
      <c r="I46" s="40"/>
      <c r="J46" s="41"/>
      <c r="K46" s="42"/>
      <c r="L46" s="43"/>
      <c r="M46" s="43"/>
      <c r="N46" s="43"/>
    </row>
    <row r="47" spans="1:14" s="18" customFormat="1" ht="33" customHeight="1" x14ac:dyDescent="0.2">
      <c r="A47" s="54"/>
      <c r="B47" s="62" t="s">
        <v>19</v>
      </c>
      <c r="C47" s="56" t="s">
        <v>70</v>
      </c>
      <c r="D47" s="57"/>
      <c r="E47" s="58" t="s">
        <v>57</v>
      </c>
      <c r="F47" s="59">
        <v>13</v>
      </c>
      <c r="G47" s="60"/>
      <c r="H47" s="61" t="str">
        <f t="shared" ref="H47:H48" si="7">IF(OR(ISTEXT(G47),ISBLANK(G47)), "$   - ",ROUND(F47*G47,2))</f>
        <v xml:space="preserve">$   - </v>
      </c>
      <c r="I47" s="40"/>
      <c r="K47" s="41"/>
      <c r="L47" s="42"/>
      <c r="M47" s="43"/>
      <c r="N47" s="43"/>
    </row>
    <row r="48" spans="1:14" s="18" customFormat="1" ht="33" customHeight="1" x14ac:dyDescent="0.2">
      <c r="A48" s="54"/>
      <c r="B48" s="62" t="s">
        <v>21</v>
      </c>
      <c r="C48" s="56" t="s">
        <v>71</v>
      </c>
      <c r="D48" s="57"/>
      <c r="E48" s="58" t="s">
        <v>57</v>
      </c>
      <c r="F48" s="59">
        <v>17</v>
      </c>
      <c r="G48" s="60"/>
      <c r="H48" s="61" t="str">
        <f t="shared" si="7"/>
        <v xml:space="preserve">$   - </v>
      </c>
      <c r="I48" s="40"/>
      <c r="K48" s="41"/>
      <c r="L48" s="42"/>
      <c r="M48" s="43"/>
      <c r="N48" s="43"/>
    </row>
    <row r="49" spans="1:14" s="17" customFormat="1" ht="33" customHeight="1" x14ac:dyDescent="0.2">
      <c r="A49" s="54"/>
      <c r="B49" s="55" t="s">
        <v>81</v>
      </c>
      <c r="C49" s="56" t="s">
        <v>92</v>
      </c>
      <c r="D49" s="57" t="s">
        <v>17</v>
      </c>
      <c r="E49" s="58"/>
      <c r="F49" s="59"/>
      <c r="G49" s="61"/>
      <c r="H49" s="61"/>
      <c r="I49" s="40"/>
      <c r="J49" s="41"/>
      <c r="K49" s="42"/>
      <c r="L49" s="43"/>
      <c r="M49" s="43"/>
      <c r="N49" s="43"/>
    </row>
    <row r="50" spans="1:14" s="18" customFormat="1" ht="33" customHeight="1" x14ac:dyDescent="0.2">
      <c r="A50" s="54"/>
      <c r="B50" s="62" t="s">
        <v>19</v>
      </c>
      <c r="C50" s="56" t="s">
        <v>90</v>
      </c>
      <c r="D50" s="57"/>
      <c r="E50" s="58" t="s">
        <v>15</v>
      </c>
      <c r="F50" s="59">
        <v>1</v>
      </c>
      <c r="G50" s="60"/>
      <c r="H50" s="61" t="str">
        <f t="shared" ref="H50:H53" si="8">IF(OR(ISTEXT(G50),ISBLANK(G50)), "$   - ",ROUND(F50*G50,2))</f>
        <v xml:space="preserve">$   - </v>
      </c>
      <c r="I50" s="40"/>
      <c r="J50" s="41"/>
      <c r="K50" s="42"/>
      <c r="L50" s="43"/>
      <c r="M50" s="43"/>
      <c r="N50" s="43"/>
    </row>
    <row r="51" spans="1:14" s="18" customFormat="1" ht="33" customHeight="1" x14ac:dyDescent="0.2">
      <c r="A51" s="54"/>
      <c r="B51" s="62" t="s">
        <v>21</v>
      </c>
      <c r="C51" s="56" t="s">
        <v>91</v>
      </c>
      <c r="D51" s="57"/>
      <c r="E51" s="58" t="s">
        <v>15</v>
      </c>
      <c r="F51" s="59">
        <v>1</v>
      </c>
      <c r="G51" s="60"/>
      <c r="H51" s="61" t="str">
        <f t="shared" ref="H51:H53" si="9">IF(OR(ISTEXT(G51),ISBLANK(G51)), "$   - ",ROUND(F51*G51,2))</f>
        <v xml:space="preserve">$   - </v>
      </c>
      <c r="I51" s="40"/>
      <c r="J51" s="41"/>
      <c r="K51" s="42"/>
      <c r="L51" s="43"/>
      <c r="M51" s="43"/>
      <c r="N51" s="43"/>
    </row>
    <row r="52" spans="1:14" s="17" customFormat="1" ht="33" customHeight="1" x14ac:dyDescent="0.2">
      <c r="A52" s="54"/>
      <c r="B52" s="55" t="s">
        <v>82</v>
      </c>
      <c r="C52" s="56" t="s">
        <v>63</v>
      </c>
      <c r="D52" s="57" t="s">
        <v>20</v>
      </c>
      <c r="E52" s="58" t="s">
        <v>15</v>
      </c>
      <c r="F52" s="59">
        <v>1</v>
      </c>
      <c r="G52" s="60"/>
      <c r="H52" s="61" t="str">
        <f t="shared" si="9"/>
        <v xml:space="preserve">$   - </v>
      </c>
      <c r="I52" s="40"/>
      <c r="J52" s="41"/>
    </row>
    <row r="53" spans="1:14" s="17" customFormat="1" ht="33" customHeight="1" x14ac:dyDescent="0.2">
      <c r="A53" s="54"/>
      <c r="B53" s="55" t="s">
        <v>83</v>
      </c>
      <c r="C53" s="56" t="s">
        <v>36</v>
      </c>
      <c r="D53" s="57" t="s">
        <v>23</v>
      </c>
      <c r="E53" s="58" t="s">
        <v>15</v>
      </c>
      <c r="F53" s="59">
        <v>1</v>
      </c>
      <c r="G53" s="60"/>
      <c r="H53" s="61" t="str">
        <f t="shared" si="9"/>
        <v xml:space="preserve">$   - </v>
      </c>
      <c r="I53" s="40"/>
      <c r="J53" s="41"/>
    </row>
    <row r="54" spans="1:14" s="17" customFormat="1" ht="33" customHeight="1" x14ac:dyDescent="0.2">
      <c r="A54" s="54"/>
      <c r="B54" s="55" t="s">
        <v>84</v>
      </c>
      <c r="C54" s="56" t="s">
        <v>64</v>
      </c>
      <c r="D54" s="57" t="s">
        <v>25</v>
      </c>
      <c r="E54" s="58"/>
      <c r="F54" s="59"/>
      <c r="G54" s="61"/>
      <c r="H54" s="61"/>
      <c r="I54" s="40"/>
      <c r="J54" s="41"/>
      <c r="K54" s="42"/>
      <c r="L54" s="43"/>
      <c r="M54" s="43"/>
      <c r="N54" s="43"/>
    </row>
    <row r="55" spans="1:14" s="18" customFormat="1" ht="33" customHeight="1" x14ac:dyDescent="0.2">
      <c r="A55" s="54"/>
      <c r="B55" s="62" t="s">
        <v>19</v>
      </c>
      <c r="C55" s="56" t="s">
        <v>99</v>
      </c>
      <c r="D55" s="57"/>
      <c r="E55" s="58" t="s">
        <v>15</v>
      </c>
      <c r="F55" s="59">
        <v>1</v>
      </c>
      <c r="G55" s="60"/>
      <c r="H55" s="61" t="str">
        <f>IF(OR(ISTEXT(G55),ISBLANK(G55)), "$   - ",ROUND(F55*G55,2))</f>
        <v xml:space="preserve">$   - </v>
      </c>
      <c r="I55" s="40"/>
      <c r="J55" s="41"/>
      <c r="K55" s="42"/>
      <c r="L55" s="43"/>
      <c r="M55" s="43"/>
      <c r="N55" s="43"/>
    </row>
    <row r="56" spans="1:14" s="18" customFormat="1" ht="33" customHeight="1" x14ac:dyDescent="0.2">
      <c r="A56" s="54"/>
      <c r="B56" s="62" t="s">
        <v>21</v>
      </c>
      <c r="C56" s="56" t="s">
        <v>65</v>
      </c>
      <c r="D56" s="57"/>
      <c r="E56" s="58" t="s">
        <v>15</v>
      </c>
      <c r="F56" s="59">
        <v>1</v>
      </c>
      <c r="G56" s="60"/>
      <c r="H56" s="61" t="str">
        <f>IF(OR(ISTEXT(G56),ISBLANK(G56)), "$   - ",ROUND(F56*G56,2))</f>
        <v xml:space="preserve">$   - </v>
      </c>
      <c r="I56" s="40"/>
      <c r="J56" s="41"/>
      <c r="K56" s="42"/>
      <c r="L56" s="43"/>
      <c r="M56" s="43"/>
      <c r="N56" s="43"/>
    </row>
    <row r="57" spans="1:14" s="18" customFormat="1" ht="33" customHeight="1" x14ac:dyDescent="0.2">
      <c r="A57" s="54"/>
      <c r="B57" s="62" t="s">
        <v>85</v>
      </c>
      <c r="C57" s="56" t="s">
        <v>66</v>
      </c>
      <c r="D57" s="57" t="s">
        <v>93</v>
      </c>
      <c r="E57" s="58" t="s">
        <v>15</v>
      </c>
      <c r="F57" s="59">
        <v>1</v>
      </c>
      <c r="G57" s="60"/>
      <c r="H57" s="61" t="str">
        <f>IF(OR(ISTEXT(G57),ISBLANK(G57)), "$   - ",ROUND(F57*G57,2))</f>
        <v xml:space="preserve">$   - </v>
      </c>
      <c r="I57" s="40"/>
      <c r="J57" s="41"/>
      <c r="K57" s="42"/>
      <c r="L57" s="43"/>
      <c r="M57" s="43"/>
      <c r="N57" s="43"/>
    </row>
    <row r="58" spans="1:14" s="18" customFormat="1" ht="33" customHeight="1" x14ac:dyDescent="0.2">
      <c r="A58" s="54"/>
      <c r="B58" s="62" t="s">
        <v>98</v>
      </c>
      <c r="C58" s="56" t="s">
        <v>67</v>
      </c>
      <c r="D58" s="57" t="s">
        <v>93</v>
      </c>
      <c r="E58" s="58" t="s">
        <v>57</v>
      </c>
      <c r="F58" s="59">
        <v>126</v>
      </c>
      <c r="G58" s="60"/>
      <c r="H58" s="61" t="str">
        <f>IF(OR(ISTEXT(G58),ISBLANK(G58)), "$   - ",ROUND(F58*G58,2))</f>
        <v xml:space="preserve">$   - </v>
      </c>
      <c r="I58" s="40"/>
      <c r="J58" s="41"/>
      <c r="K58" s="42"/>
      <c r="L58" s="43"/>
      <c r="M58" s="43"/>
      <c r="N58" s="43"/>
    </row>
    <row r="59" spans="1:14" s="5" customFormat="1" ht="30" customHeight="1" thickBot="1" x14ac:dyDescent="0.25">
      <c r="A59" s="1"/>
      <c r="B59" s="2" t="str">
        <f>B36</f>
        <v>C</v>
      </c>
      <c r="C59" s="113" t="str">
        <f>C36</f>
        <v>SU4 - SUBSTRUCTURE REHABILITATION &amp; SU5 BEARING REPLACEMENT</v>
      </c>
      <c r="D59" s="114"/>
      <c r="E59" s="114"/>
      <c r="F59" s="115"/>
      <c r="G59" s="3" t="s">
        <v>37</v>
      </c>
      <c r="H59" s="4">
        <f>SUM(H37:H58)</f>
        <v>0</v>
      </c>
      <c r="I59" s="40"/>
      <c r="J59" s="41"/>
      <c r="K59" s="42"/>
      <c r="L59" s="43"/>
      <c r="M59" s="43"/>
      <c r="N59" s="43"/>
    </row>
    <row r="60" spans="1:14" s="5" customFormat="1" ht="30" customHeight="1" thickTop="1" thickBot="1" x14ac:dyDescent="0.25">
      <c r="A60" s="1"/>
      <c r="B60" s="2" t="s">
        <v>86</v>
      </c>
      <c r="C60" s="116" t="s">
        <v>43</v>
      </c>
      <c r="D60" s="117"/>
      <c r="E60" s="117"/>
      <c r="F60" s="118"/>
      <c r="G60" s="3"/>
      <c r="H60" s="4"/>
      <c r="I60" s="40"/>
      <c r="J60" s="41"/>
      <c r="K60" s="42"/>
      <c r="L60" s="43"/>
      <c r="M60" s="43"/>
      <c r="N60" s="43"/>
    </row>
    <row r="61" spans="1:14" s="17" customFormat="1" ht="33" customHeight="1" thickTop="1" x14ac:dyDescent="0.2">
      <c r="A61" s="54" t="s">
        <v>39</v>
      </c>
      <c r="B61" s="55" t="s">
        <v>40</v>
      </c>
      <c r="C61" s="56" t="s">
        <v>100</v>
      </c>
      <c r="D61" s="57"/>
      <c r="E61" s="58" t="s">
        <v>15</v>
      </c>
      <c r="F61" s="59">
        <v>1</v>
      </c>
      <c r="G61" s="60"/>
      <c r="H61" s="61" t="str">
        <f t="shared" ref="H61" si="10">IF(OR(ISTEXT(G61),ISBLANK(G61)), "$   - ",ROUND(F61*G61,2))</f>
        <v xml:space="preserve">$   - </v>
      </c>
      <c r="I61" s="40"/>
      <c r="J61" s="41"/>
      <c r="K61" s="42"/>
      <c r="L61" s="43"/>
      <c r="M61" s="43"/>
      <c r="N61" s="43"/>
    </row>
    <row r="62" spans="1:14" s="5" customFormat="1" ht="30" customHeight="1" thickBot="1" x14ac:dyDescent="0.25">
      <c r="A62" s="1"/>
      <c r="B62" s="2" t="s">
        <v>42</v>
      </c>
      <c r="C62" s="113" t="s">
        <v>43</v>
      </c>
      <c r="D62" s="114"/>
      <c r="E62" s="114"/>
      <c r="F62" s="115"/>
      <c r="G62" s="3" t="s">
        <v>37</v>
      </c>
      <c r="H62" s="4">
        <f>SUM(H61:H61)</f>
        <v>0</v>
      </c>
      <c r="I62" s="40"/>
      <c r="J62" s="41"/>
      <c r="K62" s="42"/>
      <c r="L62" s="43"/>
      <c r="M62" s="43"/>
      <c r="N62" s="43"/>
    </row>
    <row r="63" spans="1:14" s="5" customFormat="1" ht="36" customHeight="1" thickTop="1" x14ac:dyDescent="0.3">
      <c r="A63" s="6"/>
      <c r="B63" s="119" t="s">
        <v>44</v>
      </c>
      <c r="C63" s="120"/>
      <c r="D63" s="120"/>
      <c r="E63" s="120"/>
      <c r="F63" s="121"/>
      <c r="G63" s="120"/>
      <c r="H63" s="122"/>
      <c r="I63" s="40"/>
      <c r="J63" s="41"/>
      <c r="K63" s="42"/>
      <c r="L63" s="43"/>
      <c r="M63" s="43"/>
      <c r="N63" s="43"/>
    </row>
    <row r="64" spans="1:14" s="10" customFormat="1" ht="39" customHeight="1" x14ac:dyDescent="0.2">
      <c r="A64" s="7"/>
      <c r="B64" s="131" t="str">
        <f>B6</f>
        <v>PART 1</v>
      </c>
      <c r="C64" s="132"/>
      <c r="D64" s="132"/>
      <c r="E64" s="132"/>
      <c r="F64" s="133"/>
      <c r="G64" s="8"/>
      <c r="H64" s="9"/>
      <c r="I64" s="40"/>
      <c r="J64" s="41"/>
      <c r="K64" s="42"/>
      <c r="L64" s="43"/>
      <c r="M64" s="43"/>
      <c r="N64" s="43"/>
    </row>
    <row r="65" spans="1:14" s="5" customFormat="1" ht="37.5" customHeight="1" thickBot="1" x14ac:dyDescent="0.25">
      <c r="A65" s="1"/>
      <c r="B65" s="2" t="str">
        <f>B7</f>
        <v>A</v>
      </c>
      <c r="C65" s="134" t="str">
        <f>C30</f>
        <v>SU2 - SUBSTRUCTURE REHABILITATION &amp; SU1 BEARING REPLACEMENT</v>
      </c>
      <c r="D65" s="135"/>
      <c r="E65" s="135"/>
      <c r="F65" s="136"/>
      <c r="G65" s="3" t="s">
        <v>37</v>
      </c>
      <c r="H65" s="4">
        <f>H30</f>
        <v>0</v>
      </c>
      <c r="I65" s="40"/>
      <c r="J65" s="41"/>
      <c r="K65" s="42"/>
      <c r="L65" s="43"/>
      <c r="M65" s="43"/>
      <c r="N65" s="43"/>
    </row>
    <row r="66" spans="1:14" s="5" customFormat="1" ht="37.5" customHeight="1" thickTop="1" thickBot="1" x14ac:dyDescent="0.25">
      <c r="A66" s="1"/>
      <c r="B66" s="2" t="str">
        <f>B31</f>
        <v>B</v>
      </c>
      <c r="C66" s="125" t="str">
        <f>C31</f>
        <v>MOBILIZATION AND DEMOBILIZATION (PART 1)</v>
      </c>
      <c r="D66" s="126"/>
      <c r="E66" s="126"/>
      <c r="F66" s="127"/>
      <c r="G66" s="3" t="s">
        <v>37</v>
      </c>
      <c r="H66" s="4">
        <f>H33</f>
        <v>0</v>
      </c>
      <c r="I66" s="40"/>
      <c r="J66" s="41"/>
      <c r="K66" s="42"/>
      <c r="L66" s="43"/>
      <c r="M66" s="43"/>
      <c r="N66" s="43"/>
    </row>
    <row r="67" spans="1:14" s="5" customFormat="1" ht="28.9" customHeight="1" thickTop="1" x14ac:dyDescent="0.25">
      <c r="A67" s="1"/>
      <c r="B67" s="11"/>
      <c r="C67" s="12"/>
      <c r="D67" s="13"/>
      <c r="E67" s="14"/>
      <c r="F67" s="93"/>
      <c r="G67" s="15" t="s">
        <v>50</v>
      </c>
      <c r="H67" s="16">
        <f>SUM(H65:H66)</f>
        <v>0</v>
      </c>
      <c r="I67" s="40"/>
      <c r="J67" s="41"/>
      <c r="K67" s="42"/>
      <c r="L67" s="43"/>
      <c r="M67" s="43"/>
      <c r="N67" s="43"/>
    </row>
    <row r="68" spans="1:14" s="17" customFormat="1" ht="33" customHeight="1" thickBot="1" x14ac:dyDescent="0.25">
      <c r="B68" s="67"/>
      <c r="C68" s="68"/>
      <c r="D68" s="67"/>
      <c r="E68" s="67"/>
      <c r="F68" s="94"/>
      <c r="G68" s="67"/>
      <c r="H68" s="69"/>
      <c r="I68" s="40"/>
      <c r="J68" s="41"/>
      <c r="K68" s="42"/>
      <c r="L68" s="43"/>
      <c r="M68" s="43"/>
      <c r="N68" s="43"/>
    </row>
    <row r="69" spans="1:14" s="10" customFormat="1" ht="48.75" customHeight="1" thickTop="1" thickBot="1" x14ac:dyDescent="0.25">
      <c r="A69" s="7"/>
      <c r="B69" s="137" t="str">
        <f>B35</f>
        <v xml:space="preserve">PART 2 </v>
      </c>
      <c r="C69" s="138"/>
      <c r="D69" s="138"/>
      <c r="E69" s="138"/>
      <c r="F69" s="139"/>
      <c r="G69" s="8"/>
      <c r="H69" s="9"/>
      <c r="I69" s="40"/>
      <c r="J69" s="41"/>
      <c r="K69" s="42"/>
      <c r="L69" s="43"/>
      <c r="M69" s="43"/>
      <c r="N69" s="43"/>
    </row>
    <row r="70" spans="1:14" s="5" customFormat="1" ht="37.5" customHeight="1" thickTop="1" thickBot="1" x14ac:dyDescent="0.25">
      <c r="A70" s="1"/>
      <c r="B70" s="2" t="str">
        <f>B36</f>
        <v>C</v>
      </c>
      <c r="C70" s="125" t="str">
        <f>C36</f>
        <v>SU4 - SUBSTRUCTURE REHABILITATION &amp; SU5 BEARING REPLACEMENT</v>
      </c>
      <c r="D70" s="126"/>
      <c r="E70" s="126"/>
      <c r="F70" s="127"/>
      <c r="G70" s="3" t="s">
        <v>37</v>
      </c>
      <c r="H70" s="4">
        <f>H59</f>
        <v>0</v>
      </c>
      <c r="I70" s="40"/>
      <c r="J70" s="41"/>
      <c r="K70" s="42"/>
      <c r="L70" s="43"/>
      <c r="M70" s="43"/>
      <c r="N70" s="43"/>
    </row>
    <row r="71" spans="1:14" s="5" customFormat="1" ht="37.5" customHeight="1" thickTop="1" thickBot="1" x14ac:dyDescent="0.25">
      <c r="A71" s="1"/>
      <c r="B71" s="2" t="str">
        <f>B60</f>
        <v>D</v>
      </c>
      <c r="C71" s="125" t="str">
        <f>C60</f>
        <v>MOBILIZATION AND DEMOBILIZATION (PART 2)</v>
      </c>
      <c r="D71" s="126"/>
      <c r="E71" s="126"/>
      <c r="F71" s="127"/>
      <c r="G71" s="3" t="s">
        <v>37</v>
      </c>
      <c r="H71" s="4">
        <f>H62</f>
        <v>0</v>
      </c>
      <c r="I71" s="40"/>
      <c r="J71" s="41"/>
      <c r="K71" s="42"/>
      <c r="L71" s="43"/>
      <c r="M71" s="43"/>
      <c r="N71" s="43"/>
    </row>
    <row r="72" spans="1:14" s="5" customFormat="1" ht="28.9" customHeight="1" thickTop="1" thickBot="1" x14ac:dyDescent="0.3">
      <c r="A72" s="1"/>
      <c r="B72" s="11"/>
      <c r="C72" s="12"/>
      <c r="E72" s="13"/>
      <c r="F72" s="93"/>
      <c r="G72" s="15" t="s">
        <v>51</v>
      </c>
      <c r="H72" s="16">
        <f>SUM(H70:H71)</f>
        <v>0</v>
      </c>
      <c r="I72" s="40"/>
      <c r="J72" s="41"/>
      <c r="K72" s="42"/>
      <c r="L72" s="43"/>
      <c r="M72" s="43"/>
      <c r="N72" s="43"/>
    </row>
    <row r="73" spans="1:14" s="17" customFormat="1" ht="37.9" customHeight="1" thickTop="1" x14ac:dyDescent="0.2">
      <c r="A73" s="66"/>
      <c r="B73" s="128" t="s">
        <v>45</v>
      </c>
      <c r="C73" s="129"/>
      <c r="D73" s="129"/>
      <c r="E73" s="129"/>
      <c r="F73" s="130"/>
      <c r="G73" s="140">
        <f>H67+H72</f>
        <v>0</v>
      </c>
      <c r="H73" s="141"/>
      <c r="I73" s="40"/>
      <c r="J73" s="41"/>
      <c r="K73" s="42"/>
      <c r="L73" s="43"/>
      <c r="M73" s="43"/>
      <c r="N73" s="43"/>
    </row>
    <row r="74" spans="1:14" s="17" customFormat="1" ht="37.9" customHeight="1" x14ac:dyDescent="0.2">
      <c r="A74" s="66"/>
      <c r="C74" s="22"/>
      <c r="F74" s="95"/>
      <c r="G74" s="70"/>
      <c r="H74" s="71"/>
      <c r="I74" s="40"/>
      <c r="J74" s="41"/>
      <c r="K74" s="42"/>
      <c r="L74" s="43"/>
      <c r="M74" s="43"/>
      <c r="N74" s="43"/>
    </row>
    <row r="75" spans="1:14" s="17" customFormat="1" ht="15.95" customHeight="1" x14ac:dyDescent="0.2">
      <c r="A75" s="66"/>
      <c r="B75" s="72"/>
      <c r="C75" s="22"/>
      <c r="D75" s="18"/>
      <c r="F75" s="123" t="s">
        <v>46</v>
      </c>
      <c r="G75" s="124"/>
      <c r="H75" s="73"/>
      <c r="I75" s="40"/>
      <c r="J75" s="41"/>
      <c r="K75" s="42"/>
      <c r="L75" s="43"/>
      <c r="M75" s="43"/>
      <c r="N75" s="43"/>
    </row>
    <row r="76" spans="1:14" s="17" customFormat="1" ht="15.95" customHeight="1" x14ac:dyDescent="0.2">
      <c r="A76" s="66"/>
      <c r="B76" s="74"/>
      <c r="C76" s="75"/>
      <c r="D76" s="76"/>
      <c r="E76" s="77"/>
      <c r="F76" s="96"/>
      <c r="G76" s="78"/>
      <c r="H76" s="79"/>
      <c r="I76" s="40"/>
      <c r="J76" s="41"/>
      <c r="K76" s="42"/>
      <c r="L76" s="43"/>
      <c r="M76" s="43"/>
      <c r="N76" s="43"/>
    </row>
    <row r="77" spans="1:14" s="17" customFormat="1" ht="15" x14ac:dyDescent="0.2">
      <c r="B77" s="80"/>
      <c r="C77" s="81"/>
      <c r="E77" s="80"/>
      <c r="F77" s="97"/>
      <c r="G77" s="82"/>
      <c r="H77" s="82"/>
      <c r="I77" s="40"/>
      <c r="J77" s="41"/>
      <c r="K77" s="42"/>
      <c r="L77" s="43"/>
      <c r="M77" s="43"/>
      <c r="N77" s="43"/>
    </row>
    <row r="78" spans="1:14" s="17" customFormat="1" ht="12.75" x14ac:dyDescent="0.2">
      <c r="B78" s="83"/>
      <c r="C78" s="22"/>
      <c r="D78" s="22"/>
      <c r="E78" s="84"/>
      <c r="F78" s="91"/>
      <c r="G78" s="19"/>
      <c r="H78" s="19"/>
    </row>
    <row r="79" spans="1:14" s="17" customFormat="1" ht="12.75" x14ac:dyDescent="0.2">
      <c r="C79" s="22"/>
      <c r="E79" s="18"/>
      <c r="F79" s="91"/>
      <c r="G79" s="19"/>
      <c r="H79" s="19"/>
    </row>
    <row r="80" spans="1:14" s="17" customFormat="1" ht="12.75" x14ac:dyDescent="0.2">
      <c r="B80" s="85"/>
      <c r="C80" s="22"/>
      <c r="E80" s="18"/>
      <c r="F80" s="91"/>
      <c r="G80" s="19"/>
      <c r="H80" s="19"/>
    </row>
    <row r="81" spans="2:8" s="17" customFormat="1" ht="12.75" x14ac:dyDescent="0.2">
      <c r="B81" s="83"/>
      <c r="C81" s="86"/>
      <c r="D81" s="86"/>
      <c r="E81" s="86"/>
      <c r="F81" s="98"/>
      <c r="G81" s="87"/>
      <c r="H81" s="87"/>
    </row>
    <row r="82" spans="2:8" s="17" customFormat="1" ht="12.75" x14ac:dyDescent="0.2">
      <c r="B82" s="83"/>
      <c r="C82" s="86"/>
      <c r="D82" s="86"/>
      <c r="E82" s="86"/>
      <c r="F82" s="98"/>
      <c r="G82" s="87"/>
      <c r="H82" s="87"/>
    </row>
    <row r="83" spans="2:8" s="17" customFormat="1" ht="12.75" x14ac:dyDescent="0.2">
      <c r="B83" s="83"/>
      <c r="C83" s="86"/>
      <c r="D83" s="86"/>
      <c r="E83" s="86"/>
      <c r="F83" s="98"/>
      <c r="G83" s="87"/>
      <c r="H83" s="87"/>
    </row>
    <row r="84" spans="2:8" s="17" customFormat="1" ht="12.75" x14ac:dyDescent="0.2">
      <c r="B84" s="83"/>
      <c r="C84" s="86"/>
      <c r="D84" s="86"/>
      <c r="E84" s="86"/>
      <c r="F84" s="98"/>
      <c r="G84" s="87"/>
      <c r="H84" s="87"/>
    </row>
    <row r="85" spans="2:8" s="17" customFormat="1" ht="12.75" x14ac:dyDescent="0.2">
      <c r="B85" s="83"/>
      <c r="C85" s="86"/>
      <c r="D85" s="86"/>
      <c r="E85" s="86"/>
      <c r="F85" s="98"/>
      <c r="G85" s="87"/>
      <c r="H85" s="87"/>
    </row>
    <row r="86" spans="2:8" s="17" customFormat="1" ht="12.75" x14ac:dyDescent="0.2">
      <c r="B86" s="83"/>
      <c r="C86" s="86"/>
      <c r="D86" s="86"/>
      <c r="E86" s="86"/>
      <c r="F86" s="98"/>
      <c r="G86" s="87"/>
      <c r="H86" s="87"/>
    </row>
    <row r="87" spans="2:8" s="17" customFormat="1" ht="12.75" x14ac:dyDescent="0.2">
      <c r="B87" s="83"/>
      <c r="C87" s="86"/>
      <c r="D87" s="86"/>
      <c r="E87" s="86"/>
      <c r="F87" s="98"/>
      <c r="G87" s="87"/>
      <c r="H87" s="87"/>
    </row>
    <row r="88" spans="2:8" s="17" customFormat="1" ht="12.75" x14ac:dyDescent="0.2">
      <c r="B88" s="83"/>
      <c r="C88" s="86"/>
      <c r="D88" s="86"/>
      <c r="E88" s="86"/>
      <c r="F88" s="98"/>
      <c r="G88" s="87"/>
      <c r="H88" s="87"/>
    </row>
    <row r="89" spans="2:8" s="17" customFormat="1" ht="12.75" x14ac:dyDescent="0.2">
      <c r="B89" s="83"/>
      <c r="C89" s="86"/>
      <c r="D89" s="86"/>
      <c r="E89" s="86"/>
      <c r="F89" s="98"/>
      <c r="G89" s="87"/>
      <c r="H89" s="87"/>
    </row>
    <row r="90" spans="2:8" s="17" customFormat="1" ht="12.75" x14ac:dyDescent="0.2">
      <c r="B90" s="83"/>
      <c r="C90" s="86"/>
      <c r="D90" s="86"/>
      <c r="E90" s="86"/>
      <c r="F90" s="98"/>
      <c r="G90" s="87"/>
      <c r="H90" s="87"/>
    </row>
    <row r="91" spans="2:8" s="17" customFormat="1" ht="12.75" x14ac:dyDescent="0.2">
      <c r="B91" s="83"/>
      <c r="C91" s="86"/>
      <c r="D91" s="86"/>
      <c r="E91" s="86"/>
      <c r="F91" s="98"/>
      <c r="G91" s="87"/>
      <c r="H91" s="87"/>
    </row>
    <row r="92" spans="2:8" s="17" customFormat="1" ht="12.75" x14ac:dyDescent="0.2">
      <c r="B92" s="83"/>
      <c r="C92" s="86"/>
      <c r="D92" s="86"/>
      <c r="E92" s="86"/>
      <c r="F92" s="98"/>
      <c r="G92" s="87"/>
      <c r="H92" s="87"/>
    </row>
    <row r="93" spans="2:8" s="17" customFormat="1" ht="12.75" x14ac:dyDescent="0.2">
      <c r="B93" s="83"/>
      <c r="C93" s="86"/>
      <c r="D93" s="86"/>
      <c r="E93" s="86"/>
      <c r="F93" s="98"/>
      <c r="G93" s="87"/>
      <c r="H93" s="87"/>
    </row>
    <row r="94" spans="2:8" s="17" customFormat="1" ht="12.75" x14ac:dyDescent="0.2">
      <c r="B94" s="83"/>
      <c r="C94" s="86"/>
      <c r="D94" s="86"/>
      <c r="E94" s="86"/>
      <c r="F94" s="98"/>
      <c r="G94" s="87"/>
      <c r="H94" s="87"/>
    </row>
    <row r="95" spans="2:8" s="17" customFormat="1" ht="12.75" x14ac:dyDescent="0.2">
      <c r="B95" s="83"/>
      <c r="C95" s="88"/>
      <c r="D95" s="88"/>
      <c r="E95" s="88"/>
      <c r="F95" s="99"/>
      <c r="G95" s="87"/>
      <c r="H95" s="87"/>
    </row>
    <row r="96" spans="2:8" s="17" customFormat="1" ht="12.75" x14ac:dyDescent="0.2">
      <c r="B96" s="83"/>
      <c r="C96" s="89"/>
      <c r="D96" s="89"/>
      <c r="E96" s="89"/>
      <c r="F96" s="100"/>
      <c r="G96" s="87"/>
      <c r="H96" s="87"/>
    </row>
    <row r="97" spans="2:14" s="17" customFormat="1" ht="12.75" x14ac:dyDescent="0.2">
      <c r="B97" s="83"/>
      <c r="C97" s="86"/>
      <c r="D97" s="86"/>
      <c r="E97" s="86"/>
      <c r="F97" s="98"/>
      <c r="G97" s="87"/>
      <c r="H97" s="87"/>
    </row>
    <row r="98" spans="2:14" s="17" customFormat="1" ht="12.75" x14ac:dyDescent="0.2">
      <c r="B98" s="83"/>
      <c r="C98" s="86"/>
      <c r="D98" s="86"/>
      <c r="E98" s="86"/>
      <c r="F98" s="98"/>
      <c r="G98" s="87"/>
      <c r="H98" s="87"/>
    </row>
    <row r="99" spans="2:14" ht="33" customHeight="1" x14ac:dyDescent="0.2">
      <c r="J99" s="17"/>
      <c r="K99" s="17"/>
      <c r="L99" s="17"/>
      <c r="M99" s="17"/>
      <c r="N99" s="17"/>
    </row>
    <row r="100" spans="2:14" ht="33" customHeight="1" x14ac:dyDescent="0.2">
      <c r="J100" s="17"/>
      <c r="K100" s="17"/>
      <c r="L100" s="17"/>
      <c r="M100" s="17"/>
      <c r="N100" s="17"/>
    </row>
    <row r="101" spans="2:14" ht="33" customHeight="1" x14ac:dyDescent="0.2">
      <c r="J101" s="17"/>
      <c r="K101" s="17"/>
      <c r="L101" s="17"/>
      <c r="M101" s="17"/>
      <c r="N101" s="17"/>
    </row>
  </sheetData>
  <sheetProtection algorithmName="SHA-512" hashValue="DthMwVF+nLlzw+SxAacsBspz6lOfT5nTsTwtIJ2/ER8iyo/r6nTK69MokQemn2P08B7u9zzuvzK1ZsLM2nBehg==" saltValue="4sKM1nk/keMVQxVBneawTw==" spinCount="100000" sheet="1" selectLockedCells="1"/>
  <mergeCells count="20">
    <mergeCell ref="F75:G75"/>
    <mergeCell ref="C71:F71"/>
    <mergeCell ref="B73:F73"/>
    <mergeCell ref="C70:F70"/>
    <mergeCell ref="B64:F64"/>
    <mergeCell ref="C65:F65"/>
    <mergeCell ref="C66:F66"/>
    <mergeCell ref="B69:F69"/>
    <mergeCell ref="G73:H73"/>
    <mergeCell ref="C36:F36"/>
    <mergeCell ref="C62:F62"/>
    <mergeCell ref="C60:F60"/>
    <mergeCell ref="C59:F59"/>
    <mergeCell ref="B63:H63"/>
    <mergeCell ref="B35:F35"/>
    <mergeCell ref="B6:F6"/>
    <mergeCell ref="C7:F7"/>
    <mergeCell ref="C30:F30"/>
    <mergeCell ref="C31:F31"/>
    <mergeCell ref="C33:F33"/>
  </mergeCells>
  <conditionalFormatting sqref="D8:D29 D37:D58">
    <cfRule type="cellIs" dxfId="11" priority="85" stopIfTrue="1" operator="equal">
      <formula>"CW 2130-R11"</formula>
    </cfRule>
    <cfRule type="cellIs" dxfId="10" priority="86" stopIfTrue="1" operator="equal">
      <formula>"CW 3120-R2"</formula>
    </cfRule>
    <cfRule type="cellIs" dxfId="9" priority="87" stopIfTrue="1" operator="equal">
      <formula>"CW 3240-R7"</formula>
    </cfRule>
  </conditionalFormatting>
  <conditionalFormatting sqref="D32">
    <cfRule type="cellIs" dxfId="8" priority="82" stopIfTrue="1" operator="equal">
      <formula>"CW 2130-R11"</formula>
    </cfRule>
    <cfRule type="cellIs" dxfId="7" priority="83" stopIfTrue="1" operator="equal">
      <formula>"CW 3120-R2"</formula>
    </cfRule>
    <cfRule type="cellIs" dxfId="6" priority="84" stopIfTrue="1" operator="equal">
      <formula>"CW 3240-R7"</formula>
    </cfRule>
  </conditionalFormatting>
  <conditionalFormatting sqref="D61">
    <cfRule type="cellIs" dxfId="2" priority="1" stopIfTrue="1" operator="equal">
      <formula>"CW 2130-R11"</formula>
    </cfRule>
    <cfRule type="cellIs" dxfId="1" priority="2" stopIfTrue="1" operator="equal">
      <formula>"CW 3120-R2"</formula>
    </cfRule>
    <cfRule type="cellIs" dxfId="0" priority="3" stopIfTrue="1" operator="equal">
      <formula>"CW 3240-R7"</formula>
    </cfRule>
  </conditionalFormatting>
  <dataValidations count="4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50:G53 G26:G29 G44:G45 G21:G24 G47:G48 G37:G42 G55:G58 G18:G19 G15:G16 G8:G13" xr:uid="{06A16B5F-7837-4E14-BB22-7191999549BF}">
      <formula1>IF(G8&gt;=0.01,ROUND(G8,2),0.01)</formula1>
    </dataValidation>
    <dataValidation type="custom" allowBlank="1" showInputMessage="1" showErrorMessage="1" error="If you can enter a Unit  Price in this cell, pLease contact the Contract Administrator immediately!" sqref="G14 G17 G46 G20 G25 G43 G54 G49" xr:uid="{AE77622A-0F49-442E-8EE2-0A7782DA6A88}">
      <formula1>"isblank(G3)"</formula1>
    </dataValidation>
    <dataValidation type="decimal" operator="equal" allowBlank="1" showInputMessage="1" showErrorMessage="1" errorTitle="ENTRY ERROR!" error="Lump Sum Price cannot be more than 15% of the Part 1 - 2026 City Funded Works Total Bid _x000a_Must be greater than 0 and cannot include fractions of a cent. " promptTitle="CAUTION" prompt="Enter your LUMP SUM BID PRICE _x000a_only after all other bid prices have _x000a_been entered as you are restricted_x000a_to a maximum of 15% of the Total _x000a_Bid in accordance with contract conditions. Red = 15% of Total Bid Price exceeded._x000a_You do not need to type in the &quot;$&quot;" sqref="G32" xr:uid="{A396F954-AFCC-486A-8EE9-4E8FD30F4415}">
      <formula1>IF(AND(G32&gt;=0.01,G32&lt;=H67*0.15),ROUND(G32,2),0.01)</formula1>
    </dataValidation>
    <dataValidation type="decimal" operator="equal" allowBlank="1" showInputMessage="1" showErrorMessage="1" errorTitle="ENTRY ERROR!" error="Lump Sum Price cannot be more than 15% of the Part 1 - 2026 City Funded Works Total Bid _x000a_Must be greater than 0 and cannot include fractions of a cent. " promptTitle="CAUTION" prompt="Enter your LUMP SUM BID PRICE _x000a_only after all other bid prices have _x000a_been entered as you are restricted_x000a_to a maximum of 15% of the Total _x000a_Bid in accordance with contract conditions. Red = 15% of Total Bid Price exceeded._x000a_You do not need to type in the &quot;$&quot;" sqref="G61" xr:uid="{17DD0A89-2155-43E7-8E6C-D24BA6BBA571}">
      <formula1>IF(AND(G61&gt;=0.01,G61&lt;=H72*0.15),ROUND(G61,2),0.01)</formula1>
    </dataValidation>
  </dataValidations>
  <pageMargins left="0.51181102362204722" right="0.51181102362204722" top="0.70866141732283472" bottom="0.74803149606299213" header="0.23622047244094491" footer="0.23622047244094491"/>
  <pageSetup scale="74" fitToHeight="0" orientation="portrait" r:id="rId1"/>
  <headerFooter alignWithMargins="0">
    <oddHeader xml:space="preserve">&amp;LThe City of Winnipeg
Tender No.295-2025
&amp;C                    &amp;R Bid Submission
Page &amp;P           </oddHeader>
    <oddFooter xml:space="preserve">&amp;R____________________________
Name of Bidder                    </oddFooter>
  </headerFooter>
  <rowBreaks count="1" manualBreakCount="1">
    <brk id="62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DE4AF97D7E524D9C3F6D31DA74550A" ma:contentTypeVersion="12" ma:contentTypeDescription="Create a new document." ma:contentTypeScope="" ma:versionID="2730b917a0f9901f12249974f5bf48b6">
  <xsd:schema xmlns:xsd="http://www.w3.org/2001/XMLSchema" xmlns:xs="http://www.w3.org/2001/XMLSchema" xmlns:p="http://schemas.microsoft.com/office/2006/metadata/properties" xmlns:ns2="4faed363-f87b-4c19-b420-0a7d3eb93a5a" targetNamespace="http://schemas.microsoft.com/office/2006/metadata/properties" ma:root="true" ma:fieldsID="f1ce4b51db04a6764fbe1768fb8f4e28" ns2:_="">
    <xsd:import namespace="4faed363-f87b-4c19-b420-0a7d3eb93a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ed363-f87b-4c19-b420-0a7d3eb93a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ffb2afa-0461-4a25-b7e7-e28982f86d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aed363-f87b-4c19-b420-0a7d3eb93a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3A1DC7-1FBD-4254-969F-7EEA8D5B9A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61872D-5CD7-4F47-9F42-DB4C42DF8B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aed363-f87b-4c19-b420-0a7d3eb93a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554136-820E-4031-A834-8291C1DFF25B}">
  <ds:schemaRefs>
    <ds:schemaRef ds:uri="http://schemas.microsoft.com/office/2006/metadata/properties"/>
    <ds:schemaRef ds:uri="http://schemas.microsoft.com/office/infopath/2007/PartnerControls"/>
    <ds:schemaRef ds:uri="782a68ae-cea1-4017-bc41-04eaaccd2aed"/>
    <ds:schemaRef ds:uri="71abb2f3-70cf-4fad-89a0-fe8cf7145270"/>
    <ds:schemaRef ds:uri="88fb7f84-fd47-49d1-8c26-777832a55177"/>
    <ds:schemaRef ds:uri="3ab4580f-1d40-409f-886d-b2d5bee9662c"/>
    <ds:schemaRef ds:uri="b106dbd8-4b22-4488-ab75-b36850af7285"/>
    <ds:schemaRef ds:uri="4faed363-f87b-4c19-b420-0a7d3eb93a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xxx-2025</vt:lpstr>
      <vt:lpstr>'xxx-2025'!Print_Area</vt:lpstr>
      <vt:lpstr>'xxx-2025'!Print_Area_1</vt:lpstr>
      <vt:lpstr>'xxx-2025'!Print_Titles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Lorenzo, Robin</dc:creator>
  <cp:keywords/>
  <dc:description>Checked by M. Delmo
Aug 14, 2025
File Size 94.8KB</dc:description>
  <cp:lastModifiedBy>Neirinck, Tim</cp:lastModifiedBy>
  <cp:revision/>
  <dcterms:created xsi:type="dcterms:W3CDTF">2025-08-07T19:56:29Z</dcterms:created>
  <dcterms:modified xsi:type="dcterms:W3CDTF">2025-11-14T20:01:17Z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0x01010080DE4AF97D7E524D9C3F6D31DA74550A</vt:lpwstr>
  </property>
  <property fmtid="{D5CDD505-2E9C-101B-9397-08002B2CF9AE}" pid="3" name="MediaServiceImageTags">
    <vt:lpwstr/>
  </property>
</Properties>
</file>