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309-2025 KGS - Locals\Addendum 3\Submission 2\"/>
    </mc:Choice>
  </mc:AlternateContent>
  <xr:revisionPtr revIDLastSave="0" documentId="13_ncr:1_{EC4E8D80-ABB6-426F-9685-9C652AFEDC7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309-2025" sheetId="3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_2PAGE_1_OF_13">#REF!</definedName>
    <definedName name="__4TENDER_NO._181">#REF!</definedName>
    <definedName name="__6TENDER_SUBMISSI">#REF!</definedName>
    <definedName name="_10PAGE_1_OF_13" localSheetId="0">#REF!</definedName>
    <definedName name="_10PAGE_1_OF_13">'[1]FORM B; PRICES'!#REF!</definedName>
    <definedName name="_12TENDER_SUBMISSI" localSheetId="0">'309-2025'!#REF!</definedName>
    <definedName name="_12TENDER_SUBMISSI">'[2]FORM B; PRICES'!#REF!</definedName>
    <definedName name="_1PAGE_1_OF_13">'[3]4-2015'!#REF!</definedName>
    <definedName name="_20TENDER_NO._181" localSheetId="0">#REF!</definedName>
    <definedName name="_20TENDER_NO._181">'[1]FORM B; PRICES'!#REF!</definedName>
    <definedName name="_2PAGE_1_OF_13" localSheetId="0">'[2]FORM B; PRICES'!#REF!</definedName>
    <definedName name="_2PAGE_1_OF_13">'[2]FORM B; PRICES'!#REF!</definedName>
    <definedName name="_2TENDER_NO._181">'[3]4-2015'!#REF!</definedName>
    <definedName name="_30TENDER_SUBMISSI" localSheetId="0">#REF!</definedName>
    <definedName name="_30TENDER_SUBMISSI">'[1]FORM B; PRICES'!#REF!</definedName>
    <definedName name="_3PAGE_1_OF_13">'[4]9-2013 TenderTab'!#REF!</definedName>
    <definedName name="_3TENDER_SUBMISSI">'[3]4-2015'!#REF!</definedName>
    <definedName name="_4PAGE_1_OF_13" localSheetId="0">'309-2025'!#REF!</definedName>
    <definedName name="_4PAGE_1_OF_13">'[2]FORM B; PRICES'!#REF!</definedName>
    <definedName name="_4TENDER_NO._181" localSheetId="0">'[2]FORM B; PRICES'!#REF!</definedName>
    <definedName name="_4TENDER_NO._181">'[2]FORM B; PRICES'!#REF!</definedName>
    <definedName name="_6TENDER_NO._181">'[4]9-2013 TenderTab'!#REF!</definedName>
    <definedName name="_6TENDER_SUBMISSI" localSheetId="0">'[2]FORM B; PRICES'!#REF!</definedName>
    <definedName name="_6TENDER_SUBMISSI">'[2]FORM B; PRICES'!#REF!</definedName>
    <definedName name="_8TENDER_NO._181" localSheetId="0">'309-2025'!#REF!</definedName>
    <definedName name="_8TENDER_NO._181">'[2]FORM B; PRICES'!#REF!</definedName>
    <definedName name="_9TENDER_SUBMISSI">'[4]9-2013 TenderTab'!#REF!</definedName>
    <definedName name="_xlnm._FilterDatabase" localSheetId="0" hidden="1">'309-2025'!$A$1:$H$870</definedName>
    <definedName name="ACCESS_ROAD___LOT_GRADING">'[5]cost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'309-2025'!#REF!</definedName>
    <definedName name="HEADER">'[1]FORM B; PRICES'!#REF!</definedName>
    <definedName name="header2">#REF!</definedName>
    <definedName name="I">#REF!</definedName>
    <definedName name="_xlnm.Print_Area" localSheetId="0">'309-2025'!$B$6:$H$870</definedName>
    <definedName name="Print_Area_MI">#REF!</definedName>
    <definedName name="_xlnm.Print_Titles" localSheetId="0">'309-2025'!$1:$5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'309-2025'!#REF!</definedName>
    <definedName name="TEMP">'[1]FORM B; PRICES'!#REF!</definedName>
    <definedName name="test">#REF!</definedName>
    <definedName name="TESTHEAD" localSheetId="0">'309-2025'!#REF!</definedName>
    <definedName name="TESTHEAD">'[1]FORM B; PRICES'!#REF!</definedName>
    <definedName name="Units_pages">#REF!,#REF!</definedName>
    <definedName name="WASTE_WATER_SEWER">'[5]cost est'!$A$36</definedName>
    <definedName name="WATER">'[5]cost est'!$A$12</definedName>
    <definedName name="XEVERYTHING" localSheetId="0">'309-2025'!$B$1:$CP$693</definedName>
    <definedName name="XEverything">#REF!</definedName>
    <definedName name="XITEMS" localSheetId="0">'309-2025'!$B$8:$CP$693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3" i="39" l="1"/>
  <c r="H449" i="39"/>
  <c r="H450" i="39"/>
  <c r="C868" i="39" l="1"/>
  <c r="B868" i="39"/>
  <c r="C867" i="39"/>
  <c r="B867" i="39"/>
  <c r="C866" i="39"/>
  <c r="B866" i="39"/>
  <c r="C865" i="39"/>
  <c r="B865" i="39"/>
  <c r="C864" i="39"/>
  <c r="B864" i="39"/>
  <c r="C863" i="39"/>
  <c r="B863" i="39"/>
  <c r="C862" i="39"/>
  <c r="B862" i="39"/>
  <c r="C861" i="39"/>
  <c r="B861" i="39"/>
  <c r="C860" i="39"/>
  <c r="B860" i="39"/>
  <c r="C859" i="39"/>
  <c r="B859" i="39"/>
  <c r="C858" i="39"/>
  <c r="B858" i="39"/>
  <c r="C856" i="39"/>
  <c r="B856" i="39"/>
  <c r="H855" i="39"/>
  <c r="H856" i="39" s="1"/>
  <c r="H868" i="39" s="1"/>
  <c r="C853" i="39"/>
  <c r="B853" i="39"/>
  <c r="H852" i="39"/>
  <c r="H851" i="39"/>
  <c r="H850" i="39"/>
  <c r="H849" i="39"/>
  <c r="H848" i="39"/>
  <c r="H847" i="39"/>
  <c r="H846" i="39"/>
  <c r="H845" i="39"/>
  <c r="H844" i="39"/>
  <c r="H843" i="39"/>
  <c r="H842" i="39"/>
  <c r="H841" i="39"/>
  <c r="H840" i="39"/>
  <c r="H839" i="39"/>
  <c r="H838" i="39"/>
  <c r="H837" i="39"/>
  <c r="H836" i="39"/>
  <c r="H835" i="39"/>
  <c r="H834" i="39"/>
  <c r="H833" i="39"/>
  <c r="H832" i="39"/>
  <c r="H831" i="39"/>
  <c r="C827" i="39"/>
  <c r="B827" i="39"/>
  <c r="H826" i="39"/>
  <c r="H824" i="39"/>
  <c r="H822" i="39"/>
  <c r="H820" i="39"/>
  <c r="H818" i="39"/>
  <c r="H816" i="39"/>
  <c r="H812" i="39"/>
  <c r="H810" i="39"/>
  <c r="H808" i="39"/>
  <c r="H806" i="39"/>
  <c r="H804" i="39"/>
  <c r="H802" i="39"/>
  <c r="H798" i="39"/>
  <c r="H796" i="39"/>
  <c r="H794" i="39"/>
  <c r="H792" i="39"/>
  <c r="H790" i="39"/>
  <c r="H788" i="39"/>
  <c r="H784" i="39"/>
  <c r="H782" i="39"/>
  <c r="H778" i="39"/>
  <c r="H776" i="39"/>
  <c r="F772" i="39"/>
  <c r="H772" i="39" s="1"/>
  <c r="H769" i="39"/>
  <c r="F767" i="39"/>
  <c r="H767" i="39" s="1"/>
  <c r="F764" i="39"/>
  <c r="H764" i="39" s="1"/>
  <c r="F761" i="39"/>
  <c r="H761" i="39" s="1"/>
  <c r="H758" i="39"/>
  <c r="H755" i="39"/>
  <c r="F753" i="39"/>
  <c r="H753" i="39" s="1"/>
  <c r="H750" i="39"/>
  <c r="H747" i="39"/>
  <c r="H744" i="39"/>
  <c r="H741" i="39"/>
  <c r="H738" i="39"/>
  <c r="H737" i="39"/>
  <c r="H734" i="39"/>
  <c r="H733" i="39"/>
  <c r="F730" i="39"/>
  <c r="H730" i="39" s="1"/>
  <c r="H728" i="39"/>
  <c r="H725" i="39"/>
  <c r="H722" i="39"/>
  <c r="F719" i="39"/>
  <c r="H719" i="39" s="1"/>
  <c r="F716" i="39"/>
  <c r="H716" i="39" s="1"/>
  <c r="F713" i="39"/>
  <c r="H713" i="39" s="1"/>
  <c r="F710" i="39"/>
  <c r="H710" i="39" s="1"/>
  <c r="H708" i="39"/>
  <c r="F705" i="39"/>
  <c r="H705" i="39" s="1"/>
  <c r="H703" i="39"/>
  <c r="H700" i="39"/>
  <c r="H697" i="39"/>
  <c r="C692" i="39"/>
  <c r="B692" i="39"/>
  <c r="H691" i="39"/>
  <c r="H690" i="39"/>
  <c r="H688" i="39"/>
  <c r="H687" i="39"/>
  <c r="H684" i="39"/>
  <c r="H683" i="39"/>
  <c r="H681" i="39"/>
  <c r="H679" i="39"/>
  <c r="H678" i="39"/>
  <c r="H677" i="39"/>
  <c r="H676" i="39"/>
  <c r="H675" i="39"/>
  <c r="H673" i="39"/>
  <c r="H671" i="39"/>
  <c r="H668" i="39"/>
  <c r="H669" i="39"/>
  <c r="H666" i="39"/>
  <c r="H665" i="39"/>
  <c r="H664" i="39"/>
  <c r="H663" i="39"/>
  <c r="H660" i="39"/>
  <c r="H659" i="39"/>
  <c r="H657" i="39"/>
  <c r="H655" i="39"/>
  <c r="H654" i="39"/>
  <c r="H651" i="39"/>
  <c r="H648" i="39"/>
  <c r="H646" i="39"/>
  <c r="H645" i="39"/>
  <c r="H642" i="39"/>
  <c r="H641" i="39"/>
  <c r="H640" i="39"/>
  <c r="H639" i="39"/>
  <c r="H638" i="39"/>
  <c r="H637" i="39"/>
  <c r="H636" i="39"/>
  <c r="H635" i="39"/>
  <c r="H634" i="39"/>
  <c r="H632" i="39"/>
  <c r="H631" i="39"/>
  <c r="H628" i="39"/>
  <c r="H627" i="39"/>
  <c r="H625" i="39"/>
  <c r="H623" i="39"/>
  <c r="H620" i="39"/>
  <c r="H619" i="39"/>
  <c r="H618" i="39"/>
  <c r="H616" i="39"/>
  <c r="H614" i="39"/>
  <c r="H612" i="39"/>
  <c r="H610" i="39"/>
  <c r="H607" i="39"/>
  <c r="H605" i="39"/>
  <c r="H603" i="39"/>
  <c r="H602" i="39"/>
  <c r="H600" i="39"/>
  <c r="H598" i="39"/>
  <c r="H597" i="39"/>
  <c r="C594" i="39"/>
  <c r="B594" i="39"/>
  <c r="H593" i="39"/>
  <c r="H590" i="39"/>
  <c r="H589" i="39"/>
  <c r="H587" i="39"/>
  <c r="H585" i="39"/>
  <c r="H584" i="39"/>
  <c r="H583" i="39"/>
  <c r="H582" i="39"/>
  <c r="H581" i="39"/>
  <c r="H579" i="39"/>
  <c r="H577" i="39"/>
  <c r="H575" i="39"/>
  <c r="H574" i="39"/>
  <c r="H572" i="39"/>
  <c r="H571" i="39"/>
  <c r="H570" i="39"/>
  <c r="H567" i="39"/>
  <c r="H565" i="39"/>
  <c r="H564" i="39"/>
  <c r="H562" i="39"/>
  <c r="H561" i="39"/>
  <c r="H560" i="39"/>
  <c r="H557" i="39"/>
  <c r="H556" i="39"/>
  <c r="H554" i="39"/>
  <c r="H553" i="39"/>
  <c r="H550" i="39"/>
  <c r="H548" i="39"/>
  <c r="H547" i="39"/>
  <c r="H544" i="39"/>
  <c r="H543" i="39"/>
  <c r="H542" i="39"/>
  <c r="H541" i="39"/>
  <c r="H540" i="39"/>
  <c r="H539" i="39"/>
  <c r="H538" i="39"/>
  <c r="H537" i="39"/>
  <c r="H536" i="39"/>
  <c r="H535" i="39"/>
  <c r="H533" i="39"/>
  <c r="H532" i="39"/>
  <c r="H529" i="39"/>
  <c r="H527" i="39"/>
  <c r="H525" i="39"/>
  <c r="H524" i="39"/>
  <c r="H522" i="39"/>
  <c r="H520" i="39"/>
  <c r="H518" i="39"/>
  <c r="H516" i="39"/>
  <c r="H513" i="39"/>
  <c r="H511" i="39"/>
  <c r="H509" i="39"/>
  <c r="H507" i="39"/>
  <c r="H505" i="39"/>
  <c r="H504" i="39"/>
  <c r="C501" i="39"/>
  <c r="B501" i="39"/>
  <c r="H500" i="39"/>
  <c r="H498" i="39"/>
  <c r="H495" i="39"/>
  <c r="H493" i="39"/>
  <c r="H491" i="39"/>
  <c r="H490" i="39"/>
  <c r="H489" i="39"/>
  <c r="H486" i="39"/>
  <c r="H484" i="39"/>
  <c r="H483" i="39"/>
  <c r="H482" i="39"/>
  <c r="H479" i="39"/>
  <c r="H477" i="39"/>
  <c r="H476" i="39"/>
  <c r="H473" i="39"/>
  <c r="H471" i="39"/>
  <c r="H468" i="39"/>
  <c r="H467" i="39"/>
  <c r="H465" i="39"/>
  <c r="H463" i="39"/>
  <c r="H461" i="39"/>
  <c r="H458" i="39"/>
  <c r="H456" i="39"/>
  <c r="H455" i="39"/>
  <c r="H454" i="39"/>
  <c r="H453" i="39"/>
  <c r="H447" i="39"/>
  <c r="H446" i="39"/>
  <c r="H445" i="39"/>
  <c r="H442" i="39"/>
  <c r="H440" i="39"/>
  <c r="H438" i="39"/>
  <c r="H437" i="39"/>
  <c r="H436" i="39"/>
  <c r="H435" i="39"/>
  <c r="H433" i="39"/>
  <c r="H431" i="39"/>
  <c r="H428" i="39"/>
  <c r="H426" i="39"/>
  <c r="H425" i="39"/>
  <c r="H423" i="39"/>
  <c r="H422" i="39"/>
  <c r="C419" i="39"/>
  <c r="B419" i="39"/>
  <c r="H418" i="39"/>
  <c r="H416" i="39"/>
  <c r="H415" i="39"/>
  <c r="H412" i="39"/>
  <c r="H411" i="39"/>
  <c r="H410" i="39"/>
  <c r="H408" i="39"/>
  <c r="H406" i="39"/>
  <c r="H405" i="39"/>
  <c r="H404" i="39"/>
  <c r="H403" i="39"/>
  <c r="H402" i="39"/>
  <c r="H399" i="39"/>
  <c r="H398" i="39"/>
  <c r="H396" i="39"/>
  <c r="H395" i="39"/>
  <c r="H394" i="39"/>
  <c r="H393" i="39"/>
  <c r="H390" i="39"/>
  <c r="H388" i="39"/>
  <c r="H387" i="39"/>
  <c r="H384" i="39"/>
  <c r="H381" i="39"/>
  <c r="H379" i="39"/>
  <c r="H377" i="39"/>
  <c r="H376" i="39"/>
  <c r="H373" i="39"/>
  <c r="H372" i="39"/>
  <c r="H371" i="39"/>
  <c r="H370" i="39"/>
  <c r="H369" i="39"/>
  <c r="H368" i="39"/>
  <c r="H367" i="39"/>
  <c r="H366" i="39"/>
  <c r="H365" i="39"/>
  <c r="H363" i="39"/>
  <c r="H362" i="39"/>
  <c r="H359" i="39"/>
  <c r="H358" i="39"/>
  <c r="H356" i="39"/>
  <c r="H355" i="39"/>
  <c r="H354" i="39"/>
  <c r="H352" i="39"/>
  <c r="H350" i="39"/>
  <c r="H349" i="39"/>
  <c r="H347" i="39"/>
  <c r="H346" i="39"/>
  <c r="H344" i="39"/>
  <c r="H341" i="39"/>
  <c r="H339" i="39"/>
  <c r="H337" i="39"/>
  <c r="H336" i="39"/>
  <c r="H334" i="39"/>
  <c r="H332" i="39"/>
  <c r="H331" i="39"/>
  <c r="C328" i="39"/>
  <c r="B328" i="39"/>
  <c r="H327" i="39"/>
  <c r="H326" i="39"/>
  <c r="H325" i="39"/>
  <c r="H323" i="39"/>
  <c r="H321" i="39"/>
  <c r="H320" i="39"/>
  <c r="H318" i="39"/>
  <c r="H317" i="39"/>
  <c r="H314" i="39"/>
  <c r="H313" i="39"/>
  <c r="H311" i="39"/>
  <c r="H309" i="39"/>
  <c r="H308" i="39"/>
  <c r="H307" i="39"/>
  <c r="H306" i="39"/>
  <c r="H305" i="39"/>
  <c r="H303" i="39"/>
  <c r="H302" i="39"/>
  <c r="H300" i="39"/>
  <c r="H298" i="39"/>
  <c r="H297" i="39"/>
  <c r="H295" i="39"/>
  <c r="H294" i="39"/>
  <c r="H293" i="39"/>
  <c r="H292" i="39"/>
  <c r="H291" i="39"/>
  <c r="H289" i="39"/>
  <c r="H288" i="39"/>
  <c r="H285" i="39"/>
  <c r="H284" i="39"/>
  <c r="H282" i="39"/>
  <c r="H281" i="39"/>
  <c r="H279" i="39"/>
  <c r="H278" i="39"/>
  <c r="H277" i="39"/>
  <c r="H274" i="39"/>
  <c r="H272" i="39"/>
  <c r="H271" i="39"/>
  <c r="H270" i="39"/>
  <c r="H267" i="39"/>
  <c r="H265" i="39"/>
  <c r="H263" i="39"/>
  <c r="H262" i="39"/>
  <c r="H259" i="39"/>
  <c r="H258" i="39"/>
  <c r="H257" i="39"/>
  <c r="H256" i="39"/>
  <c r="H255" i="39"/>
  <c r="H254" i="39"/>
  <c r="H253" i="39"/>
  <c r="H252" i="39"/>
  <c r="H251" i="39"/>
  <c r="H249" i="39"/>
  <c r="H248" i="39"/>
  <c r="H245" i="39"/>
  <c r="H244" i="39"/>
  <c r="H242" i="39"/>
  <c r="H241" i="39"/>
  <c r="H240" i="39"/>
  <c r="H238" i="39"/>
  <c r="H236" i="39"/>
  <c r="H235" i="39"/>
  <c r="H233" i="39"/>
  <c r="H232" i="39"/>
  <c r="H230" i="39"/>
  <c r="H229" i="39"/>
  <c r="H226" i="39"/>
  <c r="H224" i="39"/>
  <c r="H222" i="39"/>
  <c r="H221" i="39"/>
  <c r="H219" i="39"/>
  <c r="H217" i="39"/>
  <c r="H216" i="39"/>
  <c r="C213" i="39"/>
  <c r="B213" i="39"/>
  <c r="H212" i="39"/>
  <c r="H211" i="39"/>
  <c r="H208" i="39"/>
  <c r="H207" i="39"/>
  <c r="H205" i="39"/>
  <c r="H203" i="39"/>
  <c r="H202" i="39"/>
  <c r="H201" i="39"/>
  <c r="H200" i="39"/>
  <c r="H199" i="39"/>
  <c r="H197" i="39"/>
  <c r="H196" i="39"/>
  <c r="H194" i="39"/>
  <c r="H193" i="39"/>
  <c r="H192" i="39"/>
  <c r="H191" i="39"/>
  <c r="H190" i="39"/>
  <c r="H187" i="39"/>
  <c r="H186" i="39"/>
  <c r="H184" i="39"/>
  <c r="H183" i="39"/>
  <c r="H181" i="39"/>
  <c r="H180" i="39"/>
  <c r="H177" i="39"/>
  <c r="H176" i="39"/>
  <c r="H172" i="39"/>
  <c r="H169" i="39"/>
  <c r="H168" i="39"/>
  <c r="H167" i="39"/>
  <c r="H166" i="39"/>
  <c r="H165" i="39"/>
  <c r="H164" i="39"/>
  <c r="H163" i="39"/>
  <c r="H161" i="39"/>
  <c r="H160" i="39"/>
  <c r="H159" i="39"/>
  <c r="H156" i="39"/>
  <c r="H155" i="39"/>
  <c r="H153" i="39"/>
  <c r="H151" i="39"/>
  <c r="H149" i="39"/>
  <c r="H147" i="39"/>
  <c r="H146" i="39"/>
  <c r="H143" i="39"/>
  <c r="H141" i="39"/>
  <c r="H139" i="39"/>
  <c r="H137" i="39"/>
  <c r="H136" i="39"/>
  <c r="H134" i="39"/>
  <c r="H132" i="39"/>
  <c r="H131" i="39"/>
  <c r="C128" i="39"/>
  <c r="B128" i="39"/>
  <c r="H127" i="39"/>
  <c r="H124" i="39"/>
  <c r="H123" i="39"/>
  <c r="H121" i="39"/>
  <c r="H119" i="39"/>
  <c r="H118" i="39"/>
  <c r="H117" i="39"/>
  <c r="H115" i="39"/>
  <c r="H114" i="39"/>
  <c r="H112" i="39"/>
  <c r="H111" i="39"/>
  <c r="H110" i="39"/>
  <c r="H107" i="39"/>
  <c r="H105" i="39"/>
  <c r="H102" i="39"/>
  <c r="H100" i="39"/>
  <c r="H98" i="39"/>
  <c r="H96" i="39"/>
  <c r="H94" i="39"/>
  <c r="H91" i="39"/>
  <c r="H90" i="39"/>
  <c r="H89" i="39"/>
  <c r="H88" i="39"/>
  <c r="H85" i="39"/>
  <c r="H84" i="39"/>
  <c r="H81" i="39"/>
  <c r="H79" i="39"/>
  <c r="H77" i="39"/>
  <c r="H75" i="39"/>
  <c r="H74" i="39"/>
  <c r="H73" i="39"/>
  <c r="H72" i="39"/>
  <c r="H69" i="39"/>
  <c r="C66" i="39"/>
  <c r="B66" i="39"/>
  <c r="H65" i="39"/>
  <c r="H64" i="39"/>
  <c r="H61" i="39"/>
  <c r="H60" i="39"/>
  <c r="H58" i="39"/>
  <c r="H56" i="39"/>
  <c r="H53" i="39"/>
  <c r="H51" i="39"/>
  <c r="H50" i="39"/>
  <c r="H47" i="39"/>
  <c r="H44" i="39"/>
  <c r="H42" i="39"/>
  <c r="H40" i="39"/>
  <c r="H38" i="39"/>
  <c r="H36" i="39"/>
  <c r="H34" i="39"/>
  <c r="H31" i="39"/>
  <c r="H30" i="39"/>
  <c r="H29" i="39"/>
  <c r="H28" i="39"/>
  <c r="H27" i="39"/>
  <c r="H24" i="39"/>
  <c r="H23" i="39"/>
  <c r="H20" i="39"/>
  <c r="H18" i="39"/>
  <c r="H16" i="39"/>
  <c r="H15" i="39"/>
  <c r="H14" i="39"/>
  <c r="H13" i="39"/>
  <c r="H10" i="39"/>
  <c r="H66" i="39" l="1"/>
  <c r="H858" i="39" s="1"/>
  <c r="H501" i="39"/>
  <c r="H863" i="39" s="1"/>
  <c r="H328" i="39"/>
  <c r="H861" i="39" s="1"/>
  <c r="H594" i="39"/>
  <c r="H864" i="39" s="1"/>
  <c r="H213" i="39"/>
  <c r="H860" i="39" s="1"/>
  <c r="H419" i="39"/>
  <c r="H862" i="39" s="1"/>
  <c r="H128" i="39"/>
  <c r="H859" i="39" s="1"/>
  <c r="H853" i="39"/>
  <c r="H867" i="39" s="1"/>
  <c r="H827" i="39"/>
  <c r="H866" i="39" s="1"/>
  <c r="H692" i="39"/>
  <c r="H865" i="39" s="1"/>
  <c r="G869" i="39" l="1"/>
</calcChain>
</file>

<file path=xl/sharedStrings.xml><?xml version="1.0" encoding="utf-8"?>
<sst xmlns="http://schemas.openxmlformats.org/spreadsheetml/2006/main" count="3442" uniqueCount="854">
  <si>
    <t>E.30</t>
  </si>
  <si>
    <t xml:space="preserve">CW 3235-R9  </t>
  </si>
  <si>
    <t>100 mm Sidewalk</t>
  </si>
  <si>
    <t>CW 2130-R12</t>
  </si>
  <si>
    <t>CW 3120-R4</t>
  </si>
  <si>
    <t>F.20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</si>
  <si>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</si>
  <si>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</si>
  <si>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</si>
  <si>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</si>
  <si>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</si>
  <si>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</si>
  <si>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</si>
  <si>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</si>
  <si>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</si>
  <si>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</si>
  <si>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</si>
  <si>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</si>
  <si>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</si>
  <si>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</si>
  <si>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</si>
  <si>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</si>
  <si>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</si>
  <si>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</si>
  <si>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</si>
  <si>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</si>
  <si>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</si>
  <si>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E023</t>
  </si>
  <si>
    <t>E024</t>
  </si>
  <si>
    <t>E025</t>
  </si>
  <si>
    <t>E036</t>
  </si>
  <si>
    <t>E037</t>
  </si>
  <si>
    <t>E038</t>
  </si>
  <si>
    <t>E039</t>
  </si>
  <si>
    <t>E040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</si>
  <si>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</si>
  <si>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</si>
  <si>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</si>
  <si>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</si>
  <si>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</si>
  <si>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</si>
  <si>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</si>
  <si>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</si>
  <si>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</si>
  <si>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</si>
  <si>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</si>
  <si>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</si>
  <si>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</si>
  <si>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</si>
  <si>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</si>
  <si>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</si>
  <si>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</si>
  <si>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</si>
  <si>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</si>
  <si>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</si>
  <si>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</si>
  <si>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</si>
  <si>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</si>
  <si>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</si>
  <si>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</si>
  <si>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</si>
  <si>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</si>
  <si>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</si>
  <si>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</si>
  <si>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</si>
  <si>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</si>
  <si>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</si>
  <si>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</si>
  <si>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</si>
  <si>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</si>
  <si>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</si>
  <si>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</si>
  <si>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</si>
  <si>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</si>
  <si>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</si>
  <si>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</si>
  <si>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</si>
  <si>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</si>
  <si>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</si>
  <si>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</si>
  <si>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</si>
  <si>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</si>
  <si>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</si>
  <si>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</si>
  <si>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</si>
  <si>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</si>
  <si>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</si>
  <si>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</si>
  <si>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</si>
  <si>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</si>
  <si>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</si>
  <si>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</si>
  <si>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</si>
  <si>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</si>
  <si>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</si>
  <si>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</si>
  <si>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</si>
  <si>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</si>
  <si>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</si>
  <si>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</si>
  <si>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</si>
  <si>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</si>
  <si>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</si>
  <si>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</si>
  <si>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</si>
  <si>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</si>
  <si>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</si>
  <si>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</si>
  <si>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</si>
  <si>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</si>
  <si>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</si>
  <si>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</si>
  <si>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</si>
  <si>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</si>
  <si>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</si>
  <si>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</si>
  <si>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</si>
  <si>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</si>
  <si>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</si>
  <si>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</si>
  <si>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</si>
  <si>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</si>
  <si>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</si>
  <si>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C011</t>
  </si>
  <si>
    <t>E003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</si>
  <si>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</si>
  <si>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</si>
  <si>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</si>
  <si>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</si>
  <si>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</si>
  <si>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</si>
  <si>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</si>
  <si>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</si>
  <si>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</si>
  <si>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</si>
  <si>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</si>
  <si>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</si>
  <si>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</si>
  <si>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</si>
  <si>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</si>
  <si>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</si>
  <si>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</si>
  <si>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</si>
  <si>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</si>
  <si>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</si>
  <si>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</si>
  <si>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</si>
  <si>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</si>
  <si>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</si>
  <si>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</si>
  <si>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</si>
  <si>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</si>
  <si>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</si>
  <si>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</si>
  <si>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</si>
  <si>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</si>
  <si>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</si>
  <si>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</si>
  <si>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</si>
  <si>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</si>
  <si>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</si>
  <si>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</si>
  <si>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</si>
  <si>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SD-202B</t>
  </si>
  <si>
    <t>SD-204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</si>
  <si>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</si>
  <si>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</si>
  <si>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</si>
  <si>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</si>
  <si>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</si>
  <si>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</si>
  <si>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</si>
  <si>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</si>
  <si>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</si>
  <si>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</si>
  <si>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</si>
  <si>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</si>
  <si>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</si>
  <si>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</si>
  <si>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</si>
  <si>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</si>
  <si>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</si>
  <si>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</si>
  <si>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</si>
  <si>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C045</t>
  </si>
  <si>
    <t>C046</t>
  </si>
  <si>
    <t>Curb and Gutter</t>
  </si>
  <si>
    <t xml:space="preserve">Construction of Asphaltic Concrete Pavements </t>
  </si>
  <si>
    <t>C056</t>
  </si>
  <si>
    <t>C059</t>
  </si>
  <si>
    <t xml:space="preserve">Catch Basin  </t>
  </si>
  <si>
    <t>SD-024</t>
  </si>
  <si>
    <t>SD-023</t>
  </si>
  <si>
    <t>Sewer Service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</si>
  <si>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</si>
  <si>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</si>
  <si>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</si>
  <si>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</si>
  <si>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</si>
  <si>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</si>
  <si>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</si>
  <si>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</si>
  <si>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</si>
  <si>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</si>
  <si>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</si>
  <si>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</si>
  <si>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</si>
  <si>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</si>
  <si>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</si>
  <si>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</si>
  <si>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</si>
  <si>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</si>
  <si>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Concrete Pavements, Median Slabs, Bull-noses, and Safety Medians</t>
  </si>
  <si>
    <t>B189</t>
  </si>
  <si>
    <t>B190</t>
  </si>
  <si>
    <t>B191</t>
  </si>
  <si>
    <t>B194</t>
  </si>
  <si>
    <t>B200</t>
  </si>
  <si>
    <t>B201</t>
  </si>
  <si>
    <t>E.24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</si>
  <si>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</si>
  <si>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</si>
  <si>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</si>
  <si>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</si>
  <si>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</si>
  <si>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</si>
  <si>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</si>
  <si>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</si>
  <si>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</si>
  <si>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</si>
  <si>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</si>
  <si>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</si>
  <si>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</si>
  <si>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</si>
  <si>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</si>
  <si>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</si>
  <si>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</si>
  <si>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</si>
  <si>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</si>
  <si>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</si>
  <si>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</si>
  <si>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</si>
  <si>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</si>
  <si>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</si>
  <si>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</si>
  <si>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</si>
  <si>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Drainage Connection Pipe</t>
  </si>
  <si>
    <t>A</t>
  </si>
  <si>
    <t>B</t>
  </si>
  <si>
    <t>E</t>
  </si>
  <si>
    <t>F</t>
  </si>
  <si>
    <t>G</t>
  </si>
  <si>
    <t>H</t>
  </si>
  <si>
    <t>E.26</t>
  </si>
  <si>
    <t>E007A</t>
  </si>
  <si>
    <t xml:space="preserve">Remove and Replace Existing Catch Basin  </t>
  </si>
  <si>
    <t>E007B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</si>
  <si>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</si>
  <si>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</si>
  <si>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</si>
  <si>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</si>
  <si>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</si>
  <si>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</si>
  <si>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</si>
  <si>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</si>
  <si>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Removal of Existing Catch Basins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</si>
  <si>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</si>
  <si>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</si>
  <si>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</si>
  <si>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</si>
  <si>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</si>
  <si>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</si>
  <si>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</si>
  <si>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</si>
  <si>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</si>
  <si>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>SD-229C,D</t>
  </si>
  <si>
    <t>SD-229C</t>
  </si>
  <si>
    <t>Supply and Install Geogrid</t>
  </si>
  <si>
    <t>CW 3330-R5</t>
  </si>
  <si>
    <t>C.12</t>
  </si>
  <si>
    <t>CW 3250-R7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</si>
  <si>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</si>
  <si>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</si>
  <si>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</si>
  <si>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</si>
  <si>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</si>
  <si>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</si>
  <si>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</si>
  <si>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</si>
  <si>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B128r</t>
  </si>
  <si>
    <t>B129r</t>
  </si>
  <si>
    <t>B132r</t>
  </si>
  <si>
    <t>B154rl</t>
  </si>
  <si>
    <t>B219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</si>
  <si>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</si>
  <si>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</si>
  <si>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</si>
  <si>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</si>
  <si>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</si>
  <si>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 xml:space="preserve">CW 3230-R8
</t>
  </si>
  <si>
    <t>E.31</t>
  </si>
  <si>
    <t>B184rlA</t>
  </si>
  <si>
    <t xml:space="preserve">CW 3450-R6 </t>
  </si>
  <si>
    <t>CW 3326-R3</t>
  </si>
  <si>
    <t>Barrier Separate</t>
  </si>
  <si>
    <t>SD-024, 1800 mm deep</t>
  </si>
  <si>
    <t>F.14</t>
  </si>
  <si>
    <t>E072</t>
  </si>
  <si>
    <t>Watermain and Water Service Insulation</t>
  </si>
  <si>
    <t>E073</t>
  </si>
  <si>
    <t>E022A</t>
  </si>
  <si>
    <t>1 - 50 mm Depth (Asphalt)</t>
  </si>
  <si>
    <t>E017G</t>
  </si>
  <si>
    <t>E017H</t>
  </si>
  <si>
    <t>E022E</t>
  </si>
  <si>
    <t>E041A</t>
  </si>
  <si>
    <t>Frames &amp; Covers</t>
  </si>
  <si>
    <t>CW 3210-R8</t>
  </si>
  <si>
    <t>Adjustment of Manholes/Catch Basins Frames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</si>
  <si>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</si>
  <si>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</si>
  <si>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</si>
  <si>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</si>
  <si>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</si>
  <si>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</si>
  <si>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</si>
  <si>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</si>
  <si>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</si>
  <si>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</si>
  <si>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</si>
  <si>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</si>
  <si>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B155rlA</t>
  </si>
  <si>
    <t>B167rlA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</si>
  <si>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</si>
  <si>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</si>
  <si>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</si>
  <si>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</si>
  <si>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</si>
  <si>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I</t>
  </si>
  <si>
    <t>I001</t>
  </si>
  <si>
    <t>E18</t>
  </si>
  <si>
    <t>B206A</t>
  </si>
  <si>
    <t>Type A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</si>
  <si>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</si>
  <si>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</si>
  <si>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</si>
  <si>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</si>
  <si>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3235-R9</t>
  </si>
  <si>
    <t>E19</t>
  </si>
  <si>
    <t>CW 3240-R10</t>
  </si>
  <si>
    <t>CW 3140-R1</t>
  </si>
  <si>
    <t>Pipe Under Roadway Excavation</t>
  </si>
  <si>
    <t>SD-018</t>
  </si>
  <si>
    <t>F.19</t>
  </si>
  <si>
    <t>CW 3510-R10</t>
  </si>
  <si>
    <t>B193A</t>
  </si>
  <si>
    <t>Type MS1</t>
  </si>
  <si>
    <t>Type MS2</t>
  </si>
  <si>
    <t>B195A</t>
  </si>
  <si>
    <t>C058A</t>
  </si>
  <si>
    <t>C058B</t>
  </si>
  <si>
    <t>C060A</t>
  </si>
  <si>
    <t>CW 2145-R5</t>
  </si>
  <si>
    <t>(SEE B10)</t>
  </si>
  <si>
    <t>UNIT PRICES</t>
  </si>
  <si>
    <t>SPEC.</t>
  </si>
  <si>
    <t>APPROX.</t>
  </si>
  <si>
    <t>REF.</t>
  </si>
  <si>
    <t>QUANTITY</t>
  </si>
  <si>
    <t>PART 1      CITY FUNDED WORK</t>
  </si>
  <si>
    <t>IRYSH AVENUE - BLAKE STREET TO BURY STREET (MINOR REHABILITATION)</t>
  </si>
  <si>
    <t>ROADWORKS - REMOVALS/RENEWALS</t>
  </si>
  <si>
    <t>150 mm Type 1 Concrete Pavement (Type A)</t>
  </si>
  <si>
    <t>150 mm Type 1 Concrete Pavement (Type B)</t>
  </si>
  <si>
    <t>150 mm Type 1 Concrete Pavement (Type C)</t>
  </si>
  <si>
    <t>150 mm Type 1 Concrete Pavement (Type D)</t>
  </si>
  <si>
    <t>100 mm Type 5 Concrete Sidewalk</t>
  </si>
  <si>
    <t>A.6</t>
  </si>
  <si>
    <t>Type 2 Concrete Barrier (150 mm reveal ht, Dowelled)</t>
  </si>
  <si>
    <t>B155rlA1</t>
  </si>
  <si>
    <t>B155rlA2</t>
  </si>
  <si>
    <t>B155rlA3</t>
  </si>
  <si>
    <t>Type 2 Concrete Curb Ramp (8-12 mm reveal ht, Monolithic)</t>
  </si>
  <si>
    <t>CW 3410-R12, E17</t>
  </si>
  <si>
    <t>A.8</t>
  </si>
  <si>
    <t>A.10</t>
  </si>
  <si>
    <t>CW 2130-R12, SD-220D</t>
  </si>
  <si>
    <t>250 mm, PVC</t>
  </si>
  <si>
    <t>Plugging Existing Sewers and Sewer Services Smaller Than 300 Millimetres</t>
  </si>
  <si>
    <t>250 mm PVC Connecting Pipe</t>
  </si>
  <si>
    <t>Connecting to 300 mm Combined Sewer</t>
  </si>
  <si>
    <t>Connecting to 375 mm Combined Sewer</t>
  </si>
  <si>
    <t>Subtotal:</t>
  </si>
  <si>
    <t>BURY STREET - IRYSH AVENUE TO WHYTE AVENUE
(THIN BITUMINOUS OVERLAY)</t>
  </si>
  <si>
    <t>Type 2 Concrete Modified Barrier (150 mm reveal ht, Dowelled)</t>
  </si>
  <si>
    <t>WHYTE AVENUE - BURY STREET TO VINE STREET
(CONCRETE RECONSTRUCTION)</t>
  </si>
  <si>
    <t>ROADWORKS - NEW CONSTRUCTION</t>
  </si>
  <si>
    <t>C.13</t>
  </si>
  <si>
    <t>C.14</t>
  </si>
  <si>
    <t>C.15</t>
  </si>
  <si>
    <t>C.16</t>
  </si>
  <si>
    <t>C.17</t>
  </si>
  <si>
    <t>C.18</t>
  </si>
  <si>
    <t>C.19</t>
  </si>
  <si>
    <t>C.20</t>
  </si>
  <si>
    <t>Connecting to 600 mm AC Storm Relief Sewer</t>
  </si>
  <si>
    <t>C.21</t>
  </si>
  <si>
    <t>C.22</t>
  </si>
  <si>
    <t>C.23</t>
  </si>
  <si>
    <t>E13</t>
  </si>
  <si>
    <t>C.24</t>
  </si>
  <si>
    <t>C.25</t>
  </si>
  <si>
    <t>C.26</t>
  </si>
  <si>
    <t>ELGIN AVENUE - SHERBROOK STREET TO ISABEL STREET
(ASPHALT RECONSTRUCTION)</t>
  </si>
  <si>
    <t>D.5</t>
  </si>
  <si>
    <t>D.6</t>
  </si>
  <si>
    <t>D.7</t>
  </si>
  <si>
    <t>D.8</t>
  </si>
  <si>
    <t>D.9</t>
  </si>
  <si>
    <t>D.10</t>
  </si>
  <si>
    <t>Modified Barrier</t>
  </si>
  <si>
    <t>D.11</t>
  </si>
  <si>
    <t>D.12</t>
  </si>
  <si>
    <t>D.13</t>
  </si>
  <si>
    <t>Construction of 150 mm Type 2 Concrete Pavement (Reinforced)</t>
  </si>
  <si>
    <t>D.14</t>
  </si>
  <si>
    <t>SD-200AA</t>
  </si>
  <si>
    <t>SD-203CA</t>
  </si>
  <si>
    <t>SD-229FA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</si>
  <si>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</si>
  <si>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</si>
  <si>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</si>
  <si>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</si>
  <si>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</si>
  <si>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</si>
  <si>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</si>
  <si>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</si>
  <si>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</si>
  <si>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</si>
  <si>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</si>
  <si>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</si>
  <si>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</si>
  <si>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</si>
  <si>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</si>
  <si>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</si>
  <si>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</si>
  <si>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</si>
  <si>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</si>
  <si>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</si>
  <si>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Construction of Asphalt Speed Hump</t>
  </si>
  <si>
    <t>D.35</t>
  </si>
  <si>
    <t>Construction of Raised Pedestrian Crossing</t>
  </si>
  <si>
    <t>D.36</t>
  </si>
  <si>
    <t>Stump Removal</t>
  </si>
  <si>
    <t>Less than 500 mm Diameter</t>
  </si>
  <si>
    <t>D.37</t>
  </si>
  <si>
    <t>Pruning</t>
  </si>
  <si>
    <t>Less than 200 mm Diameter</t>
  </si>
  <si>
    <t>D.38</t>
  </si>
  <si>
    <t>Fence Adjustment</t>
  </si>
  <si>
    <t>D.39</t>
  </si>
  <si>
    <t>Replacement of Manitoba Hydro Vault Frame &amp; Cover with Energy Mitigation Frame &amp; Cover Supplied by Manitoba Hydro</t>
  </si>
  <si>
    <t>E25</t>
  </si>
  <si>
    <t>KATE STREET - WILLIAM AVENUE TO ELGIN AVENUE
(ASPHALT RECONSTRUCTION)</t>
  </si>
  <si>
    <t>ALEXANDER AVENUE - SHERBROOK STREET TO ISABEL STREET
(MINOR REHABILITATION)</t>
  </si>
  <si>
    <t>Construction of 200 mm Type 2 Concrete Pavement (Reinforced)</t>
  </si>
  <si>
    <t>F.21</t>
  </si>
  <si>
    <t>F.22</t>
  </si>
  <si>
    <t>Catch Pit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</si>
  <si>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</si>
  <si>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</si>
  <si>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</si>
  <si>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</si>
  <si>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</si>
  <si>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</si>
  <si>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</si>
  <si>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</si>
  <si>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</si>
  <si>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</si>
  <si>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PRINCE EDWARD STREET - BARBER STREET TO ROVER AVENUE
(ASPHALT RECONSTRUCTION)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</si>
  <si>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</si>
  <si>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</si>
  <si>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</si>
  <si>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</si>
  <si>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</si>
  <si>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</si>
  <si>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</si>
  <si>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</si>
  <si>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</si>
  <si>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</si>
  <si>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SD-229F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</si>
  <si>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</si>
  <si>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</si>
  <si>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</si>
  <si>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</si>
  <si>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</si>
  <si>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</si>
  <si>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</si>
  <si>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</si>
  <si>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</si>
  <si>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</si>
  <si>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</si>
  <si>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</si>
  <si>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Connecting to 450 mm PVC Combined Sewer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</si>
  <si>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</si>
  <si>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</si>
  <si>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</si>
  <si>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</si>
  <si>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</si>
  <si>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</si>
  <si>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</si>
  <si>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</si>
  <si>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</si>
  <si>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MCFARLANE STREET NORTH - SUTHERLAND AVENUE TO ROVER AVENUE
(ASPHALT RECONSTRUCTION)</t>
  </si>
  <si>
    <t>H.19</t>
  </si>
  <si>
    <t>H.20</t>
  </si>
  <si>
    <t>H.21</t>
  </si>
  <si>
    <t>H.22</t>
  </si>
  <si>
    <t>H.23</t>
  </si>
  <si>
    <t>Connecting to 300 mm Concrete Combined Sewer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</si>
  <si>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</si>
  <si>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</si>
  <si>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</si>
  <si>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</si>
  <si>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</si>
  <si>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</si>
  <si>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</si>
  <si>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</si>
  <si>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</si>
  <si>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</si>
  <si>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</si>
  <si>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PART 2      WATER AND WASTE FUNDED WORK</t>
  </si>
  <si>
    <t>WATER AND WASTE WORK</t>
  </si>
  <si>
    <t>I.1</t>
  </si>
  <si>
    <t>Existing Manhole and Catch Basin Repairs</t>
  </si>
  <si>
    <t>Patching Existing Manholes</t>
  </si>
  <si>
    <t>I.2</t>
  </si>
  <si>
    <t>I.3</t>
  </si>
  <si>
    <t>I.4</t>
  </si>
  <si>
    <t>ALEXANDER AVENUE - SEWER REPAIR (S-MA70025389)</t>
  </si>
  <si>
    <t>I.5</t>
  </si>
  <si>
    <t>300 mm, Clay CS</t>
  </si>
  <si>
    <t>Class 3 Backfill</t>
  </si>
  <si>
    <t>I.6</t>
  </si>
  <si>
    <t>Sewer Inspection (following repair)</t>
  </si>
  <si>
    <t>I.7</t>
  </si>
  <si>
    <t>ELGIN AVENUE - WATER SERVICES</t>
  </si>
  <si>
    <t>I.8</t>
  </si>
  <si>
    <t>Water Services</t>
  </si>
  <si>
    <t>CW 2110-R11</t>
  </si>
  <si>
    <t>19mm</t>
  </si>
  <si>
    <t>Trenchless installation, Class B sand bedding, Class 3 backfill</t>
  </si>
  <si>
    <t>l.m</t>
  </si>
  <si>
    <t>I.9</t>
  </si>
  <si>
    <t>Corporation Stops</t>
  </si>
  <si>
    <t>I.10</t>
  </si>
  <si>
    <t>Curb Stops - Replace Existing</t>
  </si>
  <si>
    <t>I.11</t>
  </si>
  <si>
    <t>Curb Stop Boxes - Replace Existing</t>
  </si>
  <si>
    <t>I.12</t>
  </si>
  <si>
    <t>10.9 Kilogram Sacrificial Zinc Anodes</t>
  </si>
  <si>
    <t>On Water Services</t>
  </si>
  <si>
    <t>I.13</t>
  </si>
  <si>
    <t>Connecting New Copper Water Services to Existing Watermain</t>
  </si>
  <si>
    <t>KATE STREET - WATER SERVICES</t>
  </si>
  <si>
    <t>25mm</t>
  </si>
  <si>
    <t>McFARLANE STREET - WATER SERVICES</t>
  </si>
  <si>
    <t>PART 3      MANITOBA HYDRO FUNDED WORK
                 (See B10.6, B18.2.1, B19.6, D3.5, D16.2-3, D18.4)</t>
  </si>
  <si>
    <t>K</t>
  </si>
  <si>
    <t>STREET LIGHT INSTALLATION</t>
  </si>
  <si>
    <t>K.1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</si>
  <si>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</si>
  <si>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</si>
  <si>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</si>
  <si>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</si>
  <si>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</si>
  <si>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</si>
  <si>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</si>
  <si>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</si>
  <si>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#6 duplex between new or existing streetlight poles and connect luminaire to provide temporary Overhead Feed.</t>
  </si>
  <si>
    <t>per span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</si>
  <si>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</si>
  <si>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</si>
  <si>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MOBILIZATION /DEMOBILIZATION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</si>
  <si>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</si>
  <si>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</si>
  <si>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</si>
  <si>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</si>
  <si>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</si>
  <si>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</si>
  <si>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</si>
  <si>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</si>
  <si>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</si>
  <si>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</si>
  <si>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</si>
  <si>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</si>
  <si>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</si>
  <si>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</si>
  <si>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</si>
  <si>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</si>
  <si>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</si>
  <si>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J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</si>
  <si>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</si>
  <si>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</si>
  <si>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</si>
  <si>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</si>
  <si>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</si>
  <si>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</si>
  <si>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</si>
  <si>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</si>
  <si>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</si>
  <si>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</si>
  <si>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</si>
  <si>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</si>
  <si>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J.14</t>
  </si>
  <si>
    <t>J.15</t>
  </si>
  <si>
    <t>J.16</t>
  </si>
  <si>
    <t>J.17</t>
  </si>
  <si>
    <t>J.18</t>
  </si>
  <si>
    <t>J.19</t>
  </si>
  <si>
    <t>J.20</t>
  </si>
  <si>
    <t>B096</t>
  </si>
  <si>
    <t>28.6 mm Diameter</t>
  </si>
  <si>
    <t>B099</t>
  </si>
  <si>
    <t>SD-228A, E20</t>
  </si>
  <si>
    <t>B167rl</t>
  </si>
  <si>
    <t>SD-203B</t>
  </si>
  <si>
    <t>E032</t>
  </si>
  <si>
    <t>Connecting to Existing Manhole</t>
  </si>
  <si>
    <t>E033</t>
  </si>
  <si>
    <t>250 mm Catch Basin Lead</t>
  </si>
  <si>
    <t xml:space="preserve">CW 3325-R5, E20  </t>
  </si>
  <si>
    <t>C050</t>
  </si>
  <si>
    <t>AP-015, AP-016</t>
  </si>
  <si>
    <t>SD-220D, E12</t>
  </si>
  <si>
    <t>300 mm, Concrete Combined Sewer</t>
  </si>
  <si>
    <t>A.18</t>
  </si>
  <si>
    <t>A.19</t>
  </si>
  <si>
    <t>B.18</t>
  </si>
  <si>
    <t>C.27</t>
  </si>
  <si>
    <t>C.28</t>
  </si>
  <si>
    <t>Hauling and Placing Sub-base Material</t>
  </si>
  <si>
    <t>CW 3110-R22, E16</t>
  </si>
  <si>
    <t>50 mm Granular B Recycled Concrete Aggregate</t>
  </si>
  <si>
    <t>C.29</t>
  </si>
  <si>
    <t>C.30</t>
  </si>
  <si>
    <t>300 mm, Combined Sewer</t>
  </si>
  <si>
    <t>E022H</t>
  </si>
  <si>
    <t>600 mm, Combined Sewer</t>
  </si>
  <si>
    <t>C.31</t>
  </si>
  <si>
    <t>Exploration of Existing Utilities and Services</t>
  </si>
  <si>
    <t>25 M Deformed Tie Bar</t>
  </si>
  <si>
    <t>Construction of Inlet Isolation for Asphalt Pavements (Type 2)</t>
  </si>
  <si>
    <t>SD-220D,
E14</t>
  </si>
  <si>
    <t>v)</t>
  </si>
  <si>
    <t>E005A</t>
  </si>
  <si>
    <t>SD-025, 1800 mm deep</t>
  </si>
  <si>
    <t xml:space="preserve">Catch Pit </t>
  </si>
  <si>
    <t>D.40</t>
  </si>
  <si>
    <t>D.41</t>
  </si>
  <si>
    <t>D.42</t>
  </si>
  <si>
    <t>E022F</t>
  </si>
  <si>
    <t>Connecting to 300 mm PVC Combined Sewer</t>
  </si>
  <si>
    <t>Pre-cast Concrete Risers</t>
  </si>
  <si>
    <t>F002B</t>
  </si>
  <si>
    <t>Brick Risers</t>
  </si>
  <si>
    <t>E26</t>
  </si>
  <si>
    <t>E29</t>
  </si>
  <si>
    <t>D.43</t>
  </si>
  <si>
    <t>D.44</t>
  </si>
  <si>
    <t>E.32</t>
  </si>
  <si>
    <t>E.33</t>
  </si>
  <si>
    <t>E.34</t>
  </si>
  <si>
    <t>Connecting to 600 mm Vitrified Combined Sewer</t>
  </si>
  <si>
    <t>E.35</t>
  </si>
  <si>
    <t>E.36</t>
  </si>
  <si>
    <t>300 mm, Vitrified Clay Combined Sewer</t>
  </si>
  <si>
    <t>Connecting to 300 mm Vitrified Clay Combined Sewer</t>
  </si>
  <si>
    <t>D.45</t>
  </si>
  <si>
    <t>D.46</t>
  </si>
  <si>
    <t>D.47</t>
  </si>
  <si>
    <t>G.35</t>
  </si>
  <si>
    <t>G.36</t>
  </si>
  <si>
    <t>G.37</t>
  </si>
  <si>
    <t>G.38</t>
  </si>
  <si>
    <t>G.39</t>
  </si>
  <si>
    <t>E022G</t>
  </si>
  <si>
    <t>450 mm, PVC Combined Sewer</t>
  </si>
  <si>
    <t>A008A1</t>
  </si>
  <si>
    <t>100 mm Granular A Limestone</t>
  </si>
  <si>
    <t>G.3</t>
  </si>
  <si>
    <t>H.3</t>
  </si>
  <si>
    <t>H.18</t>
  </si>
  <si>
    <t>H.35</t>
  </si>
  <si>
    <t>H.36</t>
  </si>
  <si>
    <t>H.37</t>
  </si>
  <si>
    <t>H.38</t>
  </si>
  <si>
    <t>H.39</t>
  </si>
  <si>
    <t>H.40</t>
  </si>
  <si>
    <t>Greater than 30 m</t>
  </si>
  <si>
    <t>E004A</t>
  </si>
  <si>
    <t>Construction of Concrete Barrier Curb and Reversed Gutter for Asphalt Pavement (180 mm reveal ht, Integral, 450 mm width, 150 mm Plain Type 2 Concrete Pavement, Slip Form Paving)</t>
  </si>
  <si>
    <t>Construction of Concrete Modified Curb with Reversed Gutter for Asphalt Pavement (180 mm reveal ht, Integral, 486 mm width, 150 mm Plain Type 2 Concrete Pavement)</t>
  </si>
  <si>
    <t>Construction of Concrete Curb Ramp for Asphalt Pavement (8-12 mm reveal ht, Integral, 450 mm width, 150 mm Plain Type 2 Concrete Pavement)</t>
  </si>
  <si>
    <t>CoW - Elgin Ave (Sherbrook to Isabel)
WBS # P41339 Network # 4308932</t>
  </si>
  <si>
    <t>Install fused disconnect for temporary feed and maintain during construction.</t>
  </si>
  <si>
    <t>E30</t>
  </si>
  <si>
    <t>IRYSH AVENUE (S-MH20011020)</t>
  </si>
  <si>
    <t>E.39</t>
  </si>
  <si>
    <t>IRYSH AVENUE (S-MH20011024)</t>
  </si>
  <si>
    <t>IRYSH AVENUE (S-MH20010996)</t>
  </si>
  <si>
    <t>BURY STREET (S-MH20011026)</t>
  </si>
  <si>
    <t>BURY STREET (S-MH20011027)</t>
  </si>
  <si>
    <t>BURY STREET (S-MH20011029)</t>
  </si>
  <si>
    <t>BURY STREET (S-MH20011035)</t>
  </si>
  <si>
    <t>WHYTE AVENUE (S-MH20010989)</t>
  </si>
  <si>
    <t>WHYTE AVENUE (S-MH20010981)</t>
  </si>
  <si>
    <t>Repair benching</t>
  </si>
  <si>
    <t>WHYTE AVENUE (S-MH20011000)</t>
  </si>
  <si>
    <t>ELGIN AVENUE (S-MH20016692)</t>
  </si>
  <si>
    <t>ELGIN AVENUE (S-MH20016734)</t>
  </si>
  <si>
    <t>ELGIN AVENUE (S-MH70041143)</t>
  </si>
  <si>
    <t>ALEXANDER AVENUE (S-MH20016814)</t>
  </si>
  <si>
    <t>ALEXANDER AVENUE (S-MH20016826)</t>
  </si>
  <si>
    <t>ALEXANDER AVENUE (S-MH20016829)</t>
  </si>
  <si>
    <t>PRINCE EDWARD STREET (S-MH00012214)</t>
  </si>
  <si>
    <t>PRINCE EDWARD STREET (S-MH00012215)</t>
  </si>
  <si>
    <t>McFARLANE STREET (S-MH00012505)</t>
  </si>
  <si>
    <t>I.26</t>
  </si>
  <si>
    <t>McFARLANE STREET (S-MH00012580)</t>
  </si>
  <si>
    <t>I.27</t>
  </si>
  <si>
    <t>I.28</t>
  </si>
  <si>
    <t>I.29</t>
  </si>
  <si>
    <t>PRINCE EDWARD STREET - SEWER REPAIR (S-MA00013733)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</si>
  <si>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</si>
  <si>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</si>
  <si>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</si>
  <si>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</si>
  <si>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</si>
  <si>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</si>
  <si>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</si>
  <si>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</si>
  <si>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</si>
  <si>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</si>
  <si>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</si>
  <si>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</si>
  <si>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</si>
  <si>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</si>
  <si>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</si>
  <si>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</si>
  <si>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</si>
  <si>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</si>
  <si>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</si>
  <si>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</si>
  <si>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In a Trench, Class B Type 2 Bedding, Class 3 Backfill</t>
  </si>
  <si>
    <t>CW 3310-R19, E21</t>
  </si>
  <si>
    <t>CW 3310-R19, E14</t>
  </si>
  <si>
    <t>CW 3310-R19</t>
  </si>
  <si>
    <t>C044</t>
  </si>
  <si>
    <t>SD-202A</t>
  </si>
  <si>
    <t>C026-24</t>
  </si>
  <si>
    <t>Construction of 200 mm Type 3 Concrete Pavement for Early Opening 24 Hour (Reinforced, Narrow Sawcut)</t>
  </si>
  <si>
    <t>Construction of Barrier (180 mm ht, Type 4, Integral)</t>
  </si>
  <si>
    <t>vi)</t>
  </si>
  <si>
    <t>Replacing Existing Curb Stop</t>
  </si>
  <si>
    <t>CW 2110-R13</t>
  </si>
  <si>
    <t>Replacing Existing Curb Stop Box</t>
  </si>
  <si>
    <t>C.32</t>
  </si>
  <si>
    <t>C.33</t>
  </si>
  <si>
    <t>C.34</t>
  </si>
  <si>
    <t>C.35</t>
  </si>
  <si>
    <t>C.36</t>
  </si>
  <si>
    <t>SD-200AA, E14</t>
  </si>
  <si>
    <t>SD-203CA, E14</t>
  </si>
  <si>
    <t>SD-229FA, E14</t>
  </si>
  <si>
    <t>SD-202B, E14</t>
  </si>
  <si>
    <t>38 mm</t>
  </si>
  <si>
    <t>B.19</t>
  </si>
  <si>
    <t>A024</t>
  </si>
  <si>
    <t>Surfacing Material</t>
  </si>
  <si>
    <t>CW 3150-R4</t>
  </si>
  <si>
    <t>A026</t>
  </si>
  <si>
    <t>Limestone</t>
  </si>
  <si>
    <t>C029-72</t>
  </si>
  <si>
    <t>F026</t>
  </si>
  <si>
    <t>Replacing Existing Flat Top Reducer</t>
  </si>
  <si>
    <t>A.15</t>
  </si>
  <si>
    <t>B.20</t>
  </si>
  <si>
    <t>C.37</t>
  </si>
  <si>
    <t>C.38</t>
  </si>
  <si>
    <t>300 mm, PVC</t>
  </si>
  <si>
    <t>B.21</t>
  </si>
  <si>
    <t>Replace Catch Basin Hood</t>
  </si>
  <si>
    <t>CW 2130-R12 (AP-015, AP-016)</t>
  </si>
  <si>
    <t>Construction of Modified Barrier (180 mm ht, Type 4, Integral)</t>
  </si>
  <si>
    <t>vii)</t>
  </si>
  <si>
    <t>viii)</t>
  </si>
  <si>
    <t>150 mm Type 4 Concrete Pavement (Reinforced)</t>
  </si>
  <si>
    <t>B135i</t>
  </si>
  <si>
    <t>Concrete Curb Installation</t>
  </si>
  <si>
    <t>B149i</t>
  </si>
  <si>
    <t>SD-202C</t>
  </si>
  <si>
    <t>Type 2 Concrete Modified Lip Curb (40 mm reveal ht, Dowelled)</t>
  </si>
  <si>
    <t>C.39</t>
  </si>
  <si>
    <t>D.48</t>
  </si>
  <si>
    <t>D.49</t>
  </si>
  <si>
    <t>D.50</t>
  </si>
  <si>
    <t>D.51</t>
  </si>
  <si>
    <t>E.37</t>
  </si>
  <si>
    <t>E.38</t>
  </si>
  <si>
    <t>E.40</t>
  </si>
  <si>
    <t>Construction of  Curb Ramp (8-12 mm ht, Type 4, Integral)</t>
  </si>
  <si>
    <t>Construction of Lip Curb (40 mm ht, Type 4, Integral)</t>
  </si>
  <si>
    <t>Construction of Concrete Barrier Curb and Reversed Gutter for Asphalt Pavement (100 mm reveal ht, Integral, 450 mm width, 150 mm Plain Type 2 Concrete Pavement, Slip Form Paving)</t>
  </si>
  <si>
    <t>ix)</t>
  </si>
  <si>
    <t>G.40</t>
  </si>
  <si>
    <t>G.41</t>
  </si>
  <si>
    <t>G.42</t>
  </si>
  <si>
    <t>H.41</t>
  </si>
  <si>
    <t>H.42</t>
  </si>
  <si>
    <t>H.43</t>
  </si>
  <si>
    <t>H.44</t>
  </si>
  <si>
    <t>J.21</t>
  </si>
  <si>
    <t>Construction of Lip Curb (75 mm ht, Type 4, Integral)</t>
  </si>
  <si>
    <t>Construction of Curb Ramp (8-12 mm ht, Type 4, Integral)</t>
  </si>
  <si>
    <t>Width &lt; 600 mm</t>
  </si>
  <si>
    <t>Width &gt; or = 600 mm</t>
  </si>
  <si>
    <t>B.22</t>
  </si>
  <si>
    <t>H.45</t>
  </si>
  <si>
    <t>J.13</t>
  </si>
  <si>
    <t>300 mm Catch Basin Lead</t>
  </si>
  <si>
    <t>B064-72</t>
  </si>
  <si>
    <t>Slab Replacement - Early Opening (72 hour)</t>
  </si>
  <si>
    <t>B071-72</t>
  </si>
  <si>
    <t>200 mm Type 4 Concrete Pavement (Reinforced)</t>
  </si>
  <si>
    <t>Construction of 150 mm Type 4 Concrete Pavement for Early Opening 72 Hour (Reinforced, Narrow Sawcut)</t>
  </si>
  <si>
    <t>Supply and Installation of Dowel Assemblies 19.1mm</t>
  </si>
  <si>
    <t>Construction of 200 mm Type 4 Concrete Pavement (Reinforced)</t>
  </si>
  <si>
    <t>375 mm, Combined Sewer</t>
  </si>
  <si>
    <t>B.23</t>
  </si>
  <si>
    <t>B121rlA</t>
  </si>
  <si>
    <t>B121rlB</t>
  </si>
  <si>
    <t>B121rlC</t>
  </si>
  <si>
    <t>150 mm Type 2 Concrete Reinforced Sidewalk</t>
  </si>
  <si>
    <t>Transition Slab: Concrete to Concrete/Asphalt Overaly (Type 2)</t>
  </si>
  <si>
    <t>CW 3310-R19, E34</t>
  </si>
  <si>
    <t>C.40</t>
  </si>
  <si>
    <t>SD-025, 3500 mm deep</t>
  </si>
  <si>
    <t>SD-025, 3800 mm deep</t>
  </si>
  <si>
    <t xml:space="preserve">Installation of conduit and #4 AL C/N or 1/0 AL Triplex streetlight cable in conduit by open trench method. </t>
  </si>
  <si>
    <t>CoW - McFarlane St N (Sutherland to Rover) WBS # P41340 Network # 4308933</t>
  </si>
  <si>
    <t>Construction of 200 mm Type 4 Concrete Pavement for Early Opening 72 Hour (Plain-Dowelled, Slip Form Paving, Narrow Sawcut)</t>
  </si>
  <si>
    <t>C028-72</t>
  </si>
  <si>
    <t>FORM B 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</si>
</sst>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&quot;;&quot;&quot;;&quot;&quot;;&quot;&quot;"/>
    <numFmt numFmtId="167" formatCode="0;0;&quot;&quot;;@"/>
    <numFmt numFmtId="168" formatCode="#\ ###\ ##0.00;;0;[Red]@"/>
    <numFmt numFmtId="169" formatCode="#\ ###\ ##0.00;;0;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;0;[Red]&quot;###&quot;;@"/>
    <numFmt numFmtId="177" formatCode="&quot;Subtotal: &quot;#\ ###\ ##0.00;;&quot;Subtotal: Nil&quot;;@"/>
    <numFmt numFmtId="178" formatCode="&quot;$&quot;#,##0.00"/>
    <numFmt numFmtId="179" formatCode="#,##0.0"/>
    <numFmt numFmtId="180" formatCode="0.00_)"/>
    <numFmt numFmtId="181" formatCode="#,##0.0\ "/>
    <numFmt numFmtId="182" formatCode="0.0"/>
  </numFmts>
  <fonts count="55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7"/>
      <name val="Helv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51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7" fillId="0" borderId="0" applyFill="0">
      <alignment horizontal="right" vertical="top"/>
    </xf>
    <xf numFmtId="0" fontId="8" fillId="0" borderId="1" applyFill="0">
      <alignment horizontal="right" vertical="top"/>
    </xf>
    <xf numFmtId="166" fontId="8" fillId="0" borderId="2" applyFill="0">
      <alignment horizontal="right" vertical="top"/>
    </xf>
    <xf numFmtId="0" fontId="8" fillId="0" borderId="1" applyFill="0">
      <alignment horizontal="center" vertical="top" wrapText="1"/>
    </xf>
    <xf numFmtId="0" fontId="10" fillId="0" borderId="3" applyFill="0">
      <alignment horizontal="center" vertical="center" wrapText="1"/>
    </xf>
    <xf numFmtId="0" fontId="8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167" fontId="12" fillId="0" borderId="4" applyFill="0">
      <alignment horizontal="centerContinuous" wrapText="1"/>
    </xf>
    <xf numFmtId="167" fontId="8" fillId="0" borderId="1" applyFill="0">
      <alignment horizontal="center" vertical="top" wrapText="1"/>
    </xf>
    <xf numFmtId="0" fontId="8" fillId="0" borderId="1" applyFill="0">
      <alignment horizontal="center" wrapText="1"/>
    </xf>
    <xf numFmtId="173" fontId="8" fillId="0" borderId="1" applyFill="0"/>
    <xf numFmtId="168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/>
    <xf numFmtId="169" fontId="8" fillId="0" borderId="3" applyFill="0">
      <alignment horizontal="right"/>
    </xf>
    <xf numFmtId="0" fontId="25" fillId="20" borderId="5" applyNumberFormat="0" applyAlignment="0" applyProtection="0"/>
    <xf numFmtId="0" fontId="26" fillId="21" borderId="6" applyNumberFormat="0" applyAlignment="0" applyProtection="0"/>
    <xf numFmtId="0" fontId="9" fillId="0" borderId="1" applyFill="0">
      <alignment horizontal="left" vertical="top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5" applyNumberFormat="0" applyAlignment="0" applyProtection="0"/>
    <xf numFmtId="0" fontId="33" fillId="0" borderId="10" applyNumberFormat="0" applyFill="0" applyAlignment="0" applyProtection="0"/>
    <xf numFmtId="0" fontId="34" fillId="22" borderId="0" applyNumberFormat="0" applyBorder="0" applyAlignment="0" applyProtection="0"/>
    <xf numFmtId="0" fontId="20" fillId="0" borderId="0"/>
    <xf numFmtId="0" fontId="18" fillId="24" borderId="11" applyNumberFormat="0" applyFont="0" applyAlignment="0" applyProtection="0"/>
    <xf numFmtId="175" fontId="10" fillId="0" borderId="3" applyNumberFormat="0" applyFont="0" applyFill="0" applyBorder="0" applyAlignment="0" applyProtection="0">
      <alignment horizontal="center" vertical="top" wrapText="1"/>
    </xf>
    <xf numFmtId="0" fontId="35" fillId="20" borderId="12" applyNumberFormat="0" applyAlignment="0" applyProtection="0"/>
    <xf numFmtId="0" fontId="13" fillId="0" borderId="0">
      <alignment horizontal="right"/>
    </xf>
    <xf numFmtId="0" fontId="36" fillId="0" borderId="0" applyNumberFormat="0" applyFill="0" applyBorder="0" applyAlignment="0" applyProtection="0"/>
    <xf numFmtId="0" fontId="8" fillId="0" borderId="0" applyFill="0">
      <alignment horizontal="left"/>
    </xf>
    <xf numFmtId="0" fontId="1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0" fontId="8" fillId="0" borderId="3">
      <alignment horizontal="centerContinuous" wrapText="1"/>
    </xf>
    <xf numFmtId="170" fontId="15" fillId="0" borderId="0" applyFill="0">
      <alignment horizontal="left"/>
    </xf>
    <xf numFmtId="171" fontId="16" fillId="0" borderId="0" applyFill="0">
      <alignment horizontal="right"/>
    </xf>
    <xf numFmtId="0" fontId="8" fillId="0" borderId="13" applyFill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8" fillId="23" borderId="0"/>
    <xf numFmtId="0" fontId="18" fillId="23" borderId="0"/>
    <xf numFmtId="0" fontId="42" fillId="23" borderId="0"/>
    <xf numFmtId="0" fontId="43" fillId="0" borderId="0"/>
    <xf numFmtId="0" fontId="20" fillId="0" borderId="0"/>
    <xf numFmtId="0" fontId="18" fillId="23" borderId="0"/>
    <xf numFmtId="0" fontId="44" fillId="23" borderId="0"/>
    <xf numFmtId="0" fontId="6" fillId="0" borderId="0"/>
    <xf numFmtId="43" fontId="18" fillId="0" borderId="0" applyFont="0" applyFill="0" applyBorder="0" applyAlignment="0" applyProtection="0"/>
    <xf numFmtId="0" fontId="43" fillId="0" borderId="0"/>
    <xf numFmtId="0" fontId="18" fillId="23" borderId="0"/>
    <xf numFmtId="0" fontId="18" fillId="23" borderId="0"/>
    <xf numFmtId="0" fontId="18" fillId="23" borderId="0"/>
    <xf numFmtId="0" fontId="51" fillId="0" borderId="0"/>
    <xf numFmtId="0" fontId="5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0" fontId="25" fillId="20" borderId="5" applyNumberFormat="0" applyAlignment="0" applyProtection="0"/>
    <xf numFmtId="0" fontId="26" fillId="21" borderId="6" applyNumberFormat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5" applyNumberFormat="0" applyAlignment="0" applyProtection="0"/>
    <xf numFmtId="0" fontId="33" fillId="0" borderId="10" applyNumberFormat="0" applyFill="0" applyAlignment="0" applyProtection="0"/>
    <xf numFmtId="0" fontId="34" fillId="22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51" fillId="26" borderId="0"/>
    <xf numFmtId="0" fontId="18" fillId="23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20" fillId="0" borderId="0"/>
    <xf numFmtId="0" fontId="51" fillId="26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20" fillId="0" borderId="0"/>
    <xf numFmtId="0" fontId="18" fillId="23" borderId="0"/>
    <xf numFmtId="180" fontId="54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20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0" fontId="18" fillId="23" borderId="0"/>
    <xf numFmtId="0" fontId="18" fillId="23" borderId="0"/>
    <xf numFmtId="0" fontId="20" fillId="0" borderId="0"/>
    <xf numFmtId="180" fontId="54" fillId="0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20" fillId="0" borderId="0"/>
    <xf numFmtId="0" fontId="18" fillId="23" borderId="0"/>
    <xf numFmtId="0" fontId="51" fillId="0" borderId="0"/>
    <xf numFmtId="0" fontId="5" fillId="0" borderId="0"/>
    <xf numFmtId="0" fontId="18" fillId="23" borderId="0"/>
    <xf numFmtId="0" fontId="18" fillId="23" borderId="0"/>
    <xf numFmtId="0" fontId="20" fillId="0" borderId="0"/>
    <xf numFmtId="0" fontId="5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18" fillId="23" borderId="0"/>
    <xf numFmtId="180" fontId="54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4" borderId="11" applyNumberFormat="0" applyFont="0" applyAlignment="0" applyProtection="0"/>
    <xf numFmtId="0" fontId="18" fillId="24" borderId="11" applyNumberFormat="0" applyFont="0" applyAlignment="0" applyProtection="0"/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0" fontId="35" fillId="20" borderId="12" applyNumberFormat="0" applyAlignment="0" applyProtection="0"/>
    <xf numFmtId="9" fontId="51" fillId="0" borderId="0" applyFont="0" applyFill="0" applyBorder="0" applyAlignment="0" applyProtection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36" fillId="0" borderId="0" applyNumberFormat="0" applyFill="0" applyBorder="0" applyAlignment="0" applyProtection="0"/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0" fontId="8" fillId="0" borderId="13" applyFill="0"/>
    <xf numFmtId="0" fontId="8" fillId="0" borderId="13" applyFill="0"/>
    <xf numFmtId="0" fontId="8" fillId="0" borderId="13" applyFill="0"/>
    <xf numFmtId="0" fontId="8" fillId="0" borderId="13" applyFill="0"/>
    <xf numFmtId="0" fontId="8" fillId="0" borderId="13" applyFill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4" fillId="0" borderId="0"/>
    <xf numFmtId="44" fontId="22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</cellStyleXfs>
  <cellXfs count="265">
    <xf numFmtId="0" fontId="0" fillId="0" borderId="0" xfId="0"/>
    <xf numFmtId="7" fontId="45" fillId="0" borderId="0" xfId="80" applyNumberFormat="1" applyFont="1" applyFill="1" applyAlignment="1">
      <alignment horizontal="centerContinuous" vertical="center"/>
    </xf>
    <xf numFmtId="1" fontId="19" fillId="0" borderId="0" xfId="80" applyNumberFormat="1" applyFont="1" applyFill="1" applyAlignment="1">
      <alignment horizontal="centerContinuous" vertical="top"/>
    </xf>
    <xf numFmtId="0" fontId="19" fillId="0" borderId="0" xfId="80" applyFont="1" applyFill="1" applyAlignment="1">
      <alignment horizontal="centerContinuous" vertical="center"/>
    </xf>
    <xf numFmtId="0" fontId="18" fillId="0" borderId="0" xfId="80" applyFill="1"/>
    <xf numFmtId="7" fontId="46" fillId="0" borderId="0" xfId="80" applyNumberFormat="1" applyFont="1" applyFill="1" applyAlignment="1">
      <alignment horizontal="centerContinuous" vertical="center"/>
    </xf>
    <xf numFmtId="1" fontId="18" fillId="0" borderId="0" xfId="80" applyNumberFormat="1" applyFill="1" applyAlignment="1">
      <alignment horizontal="centerContinuous" vertical="top"/>
    </xf>
    <xf numFmtId="0" fontId="18" fillId="0" borderId="0" xfId="80" applyFill="1" applyAlignment="1">
      <alignment horizontal="centerContinuous" vertical="center"/>
    </xf>
    <xf numFmtId="0" fontId="18" fillId="0" borderId="0" xfId="80" applyFill="1" applyAlignment="1">
      <alignment vertical="top"/>
    </xf>
    <xf numFmtId="7" fontId="18" fillId="0" borderId="0" xfId="80" applyNumberFormat="1" applyFill="1" applyAlignment="1">
      <alignment horizontal="centerContinuous" vertical="center"/>
    </xf>
    <xf numFmtId="2" fontId="18" fillId="0" borderId="0" xfId="80" applyNumberFormat="1" applyFill="1" applyAlignment="1">
      <alignment horizontal="centerContinuous"/>
    </xf>
    <xf numFmtId="0" fontId="18" fillId="0" borderId="15" xfId="80" applyFill="1" applyBorder="1" applyAlignment="1">
      <alignment horizontal="center" vertical="top"/>
    </xf>
    <xf numFmtId="0" fontId="18" fillId="0" borderId="16" xfId="80" applyFill="1" applyBorder="1" applyAlignment="1">
      <alignment horizontal="center"/>
    </xf>
    <xf numFmtId="0" fontId="18" fillId="0" borderId="15" xfId="80" applyFill="1" applyBorder="1" applyAlignment="1">
      <alignment horizontal="center"/>
    </xf>
    <xf numFmtId="0" fontId="18" fillId="0" borderId="17" xfId="80" applyFill="1" applyBorder="1" applyAlignment="1">
      <alignment horizontal="center"/>
    </xf>
    <xf numFmtId="7" fontId="18" fillId="0" borderId="17" xfId="80" applyNumberFormat="1" applyFill="1" applyBorder="1" applyAlignment="1">
      <alignment horizontal="right"/>
    </xf>
    <xf numFmtId="0" fontId="18" fillId="0" borderId="18" xfId="80" applyFill="1" applyBorder="1" applyAlignment="1">
      <alignment vertical="top"/>
    </xf>
    <xf numFmtId="0" fontId="18" fillId="0" borderId="19" xfId="80" applyFill="1" applyBorder="1"/>
    <xf numFmtId="0" fontId="18" fillId="0" borderId="18" xfId="80" applyFill="1" applyBorder="1" applyAlignment="1">
      <alignment horizontal="center"/>
    </xf>
    <xf numFmtId="0" fontId="18" fillId="0" borderId="20" xfId="80" applyFill="1" applyBorder="1"/>
    <xf numFmtId="0" fontId="18" fillId="0" borderId="20" xfId="80" applyFill="1" applyBorder="1" applyAlignment="1">
      <alignment horizontal="center"/>
    </xf>
    <xf numFmtId="7" fontId="18" fillId="0" borderId="20" xfId="80" applyNumberFormat="1" applyFill="1" applyBorder="1" applyAlignment="1">
      <alignment horizontal="right"/>
    </xf>
    <xf numFmtId="0" fontId="18" fillId="0" borderId="20" xfId="80" applyFill="1" applyBorder="1" applyAlignment="1">
      <alignment horizontal="right"/>
    </xf>
    <xf numFmtId="7" fontId="18" fillId="0" borderId="21" xfId="80" applyNumberFormat="1" applyFill="1" applyBorder="1" applyAlignment="1">
      <alignment horizontal="right"/>
    </xf>
    <xf numFmtId="0" fontId="18" fillId="0" borderId="15" xfId="80" applyFill="1" applyBorder="1" applyAlignment="1">
      <alignment vertical="top"/>
    </xf>
    <xf numFmtId="0" fontId="18" fillId="0" borderId="16" xfId="80" applyFill="1" applyBorder="1"/>
    <xf numFmtId="0" fontId="18" fillId="0" borderId="0" xfId="80" applyFill="1" applyAlignment="1">
      <alignment vertical="center"/>
    </xf>
    <xf numFmtId="4" fontId="18" fillId="0" borderId="1" xfId="80" applyNumberFormat="1" applyFill="1" applyBorder="1" applyAlignment="1">
      <alignment horizontal="center" vertical="top" wrapText="1"/>
    </xf>
    <xf numFmtId="176" fontId="18" fillId="0" borderId="1" xfId="80" applyNumberFormat="1" applyFill="1" applyBorder="1" applyAlignment="1">
      <alignment horizontal="left" vertical="top" wrapText="1"/>
    </xf>
    <xf numFmtId="167" fontId="18" fillId="0" borderId="1" xfId="80" applyNumberFormat="1" applyFill="1" applyBorder="1" applyAlignment="1">
      <alignment horizontal="left" vertical="top" wrapText="1"/>
    </xf>
    <xf numFmtId="167" fontId="18" fillId="0" borderId="1" xfId="80" applyNumberFormat="1" applyFill="1" applyBorder="1" applyAlignment="1">
      <alignment horizontal="center" vertical="top" wrapText="1"/>
    </xf>
    <xf numFmtId="0" fontId="18" fillId="0" borderId="1" xfId="80" applyFill="1" applyBorder="1" applyAlignment="1">
      <alignment horizontal="center" vertical="top" wrapText="1"/>
    </xf>
    <xf numFmtId="1" fontId="18" fillId="0" borderId="1" xfId="80" applyNumberFormat="1" applyFill="1" applyBorder="1" applyAlignment="1">
      <alignment horizontal="right" vertical="top"/>
    </xf>
    <xf numFmtId="178" fontId="18" fillId="0" borderId="1" xfId="80" applyNumberFormat="1" applyFill="1" applyBorder="1" applyAlignment="1">
      <alignment vertical="top"/>
    </xf>
    <xf numFmtId="0" fontId="40" fillId="0" borderId="0" xfId="80" applyFont="1" applyFill="1"/>
    <xf numFmtId="4" fontId="18" fillId="0" borderId="1" xfId="80" applyNumberFormat="1" applyFill="1" applyBorder="1" applyAlignment="1">
      <alignment horizontal="center" vertical="top"/>
    </xf>
    <xf numFmtId="176" fontId="18" fillId="0" borderId="1" xfId="80" applyNumberFormat="1" applyFill="1" applyBorder="1" applyAlignment="1">
      <alignment horizontal="center" vertical="top" wrapText="1"/>
    </xf>
    <xf numFmtId="179" fontId="18" fillId="0" borderId="1" xfId="80" applyNumberFormat="1" applyFill="1" applyBorder="1" applyAlignment="1">
      <alignment horizontal="center" vertical="top" wrapText="1"/>
    </xf>
    <xf numFmtId="176" fontId="18" fillId="0" borderId="1" xfId="80" applyNumberFormat="1" applyFill="1" applyBorder="1" applyAlignment="1">
      <alignment horizontal="right" vertical="top" wrapText="1"/>
    </xf>
    <xf numFmtId="1" fontId="18" fillId="0" borderId="1" xfId="80" applyNumberFormat="1" applyFill="1" applyBorder="1" applyAlignment="1">
      <alignment horizontal="right" vertical="top" wrapText="1"/>
    </xf>
    <xf numFmtId="167" fontId="18" fillId="0" borderId="1" xfId="53" applyNumberFormat="1" applyFont="1" applyBorder="1" applyAlignment="1">
      <alignment vertical="top" wrapText="1"/>
    </xf>
    <xf numFmtId="167" fontId="18" fillId="0" borderId="1" xfId="53" applyNumberFormat="1" applyFont="1" applyBorder="1" applyAlignment="1">
      <alignment horizontal="center" vertical="top" wrapText="1"/>
    </xf>
    <xf numFmtId="167" fontId="18" fillId="0" borderId="1" xfId="53" applyNumberFormat="1" applyFont="1" applyBorder="1" applyAlignment="1">
      <alignment horizontal="left" vertical="top" wrapText="1"/>
    </xf>
    <xf numFmtId="167" fontId="18" fillId="0" borderId="1" xfId="80" applyNumberFormat="1" applyFill="1" applyBorder="1" applyAlignment="1">
      <alignment vertical="top" wrapText="1"/>
    </xf>
    <xf numFmtId="0" fontId="18" fillId="0" borderId="23" xfId="80" applyFill="1" applyBorder="1" applyAlignment="1">
      <alignment horizontal="center" vertical="top" wrapText="1"/>
    </xf>
    <xf numFmtId="178" fontId="18" fillId="0" borderId="23" xfId="80" applyNumberFormat="1" applyFill="1" applyBorder="1" applyAlignment="1">
      <alignment vertical="top"/>
    </xf>
    <xf numFmtId="0" fontId="48" fillId="0" borderId="24" xfId="80" applyFont="1" applyFill="1" applyBorder="1" applyAlignment="1">
      <alignment horizontal="center" vertical="center"/>
    </xf>
    <xf numFmtId="7" fontId="18" fillId="0" borderId="24" xfId="80" applyNumberFormat="1" applyFill="1" applyBorder="1" applyAlignment="1">
      <alignment horizontal="right"/>
    </xf>
    <xf numFmtId="7" fontId="18" fillId="0" borderId="24" xfId="80" applyNumberFormat="1" applyFill="1" applyBorder="1" applyAlignment="1">
      <alignment horizontal="right" vertical="center"/>
    </xf>
    <xf numFmtId="7" fontId="18" fillId="0" borderId="31" xfId="80" applyNumberFormat="1" applyFill="1" applyBorder="1" applyAlignment="1">
      <alignment horizontal="right"/>
    </xf>
    <xf numFmtId="0" fontId="18" fillId="0" borderId="0" xfId="69" applyFill="1" applyAlignment="1">
      <alignment vertical="center"/>
    </xf>
    <xf numFmtId="0" fontId="18" fillId="0" borderId="0" xfId="69" applyFill="1"/>
    <xf numFmtId="0" fontId="48" fillId="0" borderId="34" xfId="69" applyFont="1" applyFill="1" applyBorder="1" applyAlignment="1">
      <alignment horizontal="center" vertical="center"/>
    </xf>
    <xf numFmtId="7" fontId="18" fillId="0" borderId="24" xfId="69" applyNumberFormat="1" applyFill="1" applyBorder="1" applyAlignment="1">
      <alignment horizontal="right" vertical="center"/>
    </xf>
    <xf numFmtId="7" fontId="18" fillId="0" borderId="35" xfId="69" applyNumberFormat="1" applyFill="1" applyBorder="1" applyAlignment="1">
      <alignment horizontal="right" vertical="center"/>
    </xf>
    <xf numFmtId="167" fontId="48" fillId="0" borderId="32" xfId="80" applyNumberFormat="1" applyFont="1" applyFill="1" applyBorder="1" applyAlignment="1">
      <alignment horizontal="left" vertical="center" wrapText="1"/>
    </xf>
    <xf numFmtId="1" fontId="18" fillId="0" borderId="33" xfId="80" applyNumberFormat="1" applyFill="1" applyBorder="1" applyAlignment="1">
      <alignment horizontal="center" vertical="top"/>
    </xf>
    <xf numFmtId="0" fontId="18" fillId="0" borderId="33" xfId="80" applyFill="1" applyBorder="1" applyAlignment="1">
      <alignment horizontal="center" vertical="top"/>
    </xf>
    <xf numFmtId="0" fontId="18" fillId="0" borderId="37" xfId="80" applyFill="1" applyBorder="1" applyAlignment="1">
      <alignment vertical="top"/>
    </xf>
    <xf numFmtId="0" fontId="19" fillId="0" borderId="19" xfId="80" applyFont="1" applyFill="1" applyBorder="1"/>
    <xf numFmtId="0" fontId="18" fillId="0" borderId="0" xfId="80" applyFill="1" applyAlignment="1">
      <alignment horizontal="right"/>
    </xf>
    <xf numFmtId="7" fontId="18" fillId="0" borderId="41" xfId="80" applyNumberFormat="1" applyFill="1" applyBorder="1" applyAlignment="1">
      <alignment horizontal="right"/>
    </xf>
    <xf numFmtId="0" fontId="18" fillId="0" borderId="46" xfId="80" applyFill="1" applyBorder="1" applyAlignment="1">
      <alignment vertical="top"/>
    </xf>
    <xf numFmtId="0" fontId="18" fillId="0" borderId="13" xfId="80" applyFill="1" applyBorder="1"/>
    <xf numFmtId="0" fontId="18" fillId="0" borderId="13" xfId="80" applyFill="1" applyBorder="1" applyAlignment="1">
      <alignment horizontal="center"/>
    </xf>
    <xf numFmtId="7" fontId="18" fillId="0" borderId="13" xfId="80" applyNumberFormat="1" applyFill="1" applyBorder="1" applyAlignment="1">
      <alignment horizontal="right"/>
    </xf>
    <xf numFmtId="0" fontId="18" fillId="0" borderId="47" xfId="80" applyFill="1" applyBorder="1" applyAlignment="1">
      <alignment horizontal="right"/>
    </xf>
    <xf numFmtId="0" fontId="18" fillId="0" borderId="0" xfId="80" applyFill="1" applyAlignment="1">
      <alignment horizontal="center"/>
    </xf>
    <xf numFmtId="178" fontId="18" fillId="0" borderId="1" xfId="80" applyNumberFormat="1" applyFill="1" applyBorder="1" applyAlignment="1" applyProtection="1">
      <alignment vertical="top"/>
      <protection locked="0"/>
    </xf>
    <xf numFmtId="0" fontId="18" fillId="0" borderId="32" xfId="80" applyFill="1" applyBorder="1" applyAlignment="1">
      <alignment horizontal="left" vertical="top"/>
    </xf>
    <xf numFmtId="4" fontId="18" fillId="25" borderId="1" xfId="80" applyNumberFormat="1" applyFill="1" applyBorder="1" applyAlignment="1">
      <alignment horizontal="center" vertical="top"/>
    </xf>
    <xf numFmtId="0" fontId="40" fillId="25" borderId="0" xfId="80" applyFont="1" applyFill="1"/>
    <xf numFmtId="0" fontId="18" fillId="28" borderId="0" xfId="80" applyFill="1" applyAlignment="1">
      <alignment vertical="center"/>
    </xf>
    <xf numFmtId="177" fontId="18" fillId="27" borderId="1" xfId="0" applyNumberFormat="1" applyFont="1" applyFill="1" applyBorder="1" applyAlignment="1">
      <alignment horizontal="center" vertical="top"/>
    </xf>
    <xf numFmtId="0" fontId="48" fillId="0" borderId="48" xfId="69" applyFont="1" applyFill="1" applyBorder="1" applyAlignment="1">
      <alignment vertical="top"/>
    </xf>
    <xf numFmtId="0" fontId="40" fillId="27" borderId="0" xfId="0" applyFont="1" applyFill="1"/>
    <xf numFmtId="0" fontId="40" fillId="0" borderId="0" xfId="0" applyFont="1"/>
    <xf numFmtId="4" fontId="18" fillId="0" borderId="50" xfId="80" applyNumberFormat="1" applyFill="1" applyBorder="1" applyAlignment="1">
      <alignment horizontal="center" vertical="top" wrapText="1"/>
    </xf>
    <xf numFmtId="7" fontId="18" fillId="0" borderId="49" xfId="80" applyNumberFormat="1" applyFill="1" applyBorder="1" applyAlignment="1">
      <alignment horizontal="right"/>
    </xf>
    <xf numFmtId="4" fontId="41" fillId="0" borderId="50" xfId="80" applyNumberFormat="1" applyFont="1" applyFill="1" applyBorder="1" applyAlignment="1">
      <alignment horizontal="center" vertical="top" wrapText="1"/>
    </xf>
    <xf numFmtId="167" fontId="18" fillId="0" borderId="1" xfId="69" applyNumberFormat="1" applyFill="1" applyBorder="1" applyAlignment="1">
      <alignment horizontal="left" vertical="top" wrapText="1" indent="1"/>
    </xf>
    <xf numFmtId="167" fontId="18" fillId="0" borderId="1" xfId="80" applyNumberFormat="1" applyFill="1" applyBorder="1" applyAlignment="1">
      <alignment horizontal="left" vertical="top" wrapText="1" indent="1"/>
    </xf>
    <xf numFmtId="167" fontId="18" fillId="0" borderId="1" xfId="53" applyNumberFormat="1" applyFont="1" applyBorder="1" applyAlignment="1">
      <alignment horizontal="left" vertical="top" wrapText="1" indent="1"/>
    </xf>
    <xf numFmtId="167" fontId="18" fillId="0" borderId="1" xfId="80" applyNumberFormat="1" applyFill="1" applyBorder="1" applyAlignment="1">
      <alignment horizontal="left" vertical="top" wrapText="1" indent="2"/>
    </xf>
    <xf numFmtId="4" fontId="18" fillId="27" borderId="1" xfId="0" applyNumberFormat="1" applyFont="1" applyFill="1" applyBorder="1" applyAlignment="1">
      <alignment horizontal="center" vertical="top" wrapText="1"/>
    </xf>
    <xf numFmtId="7" fontId="18" fillId="0" borderId="51" xfId="80" applyNumberFormat="1" applyFill="1" applyBorder="1" applyAlignment="1">
      <alignment horizontal="right"/>
    </xf>
    <xf numFmtId="177" fontId="18" fillId="0" borderId="50" xfId="80" applyNumberFormat="1" applyFill="1" applyBorder="1" applyAlignment="1">
      <alignment horizontal="center" vertical="top"/>
    </xf>
    <xf numFmtId="4" fontId="18" fillId="0" borderId="1" xfId="69" applyNumberFormat="1" applyFill="1" applyBorder="1" applyAlignment="1">
      <alignment horizontal="center" vertical="top" wrapText="1"/>
    </xf>
    <xf numFmtId="0" fontId="40" fillId="27" borderId="0" xfId="69" applyFont="1" applyFill="1"/>
    <xf numFmtId="167" fontId="18" fillId="0" borderId="1" xfId="69" applyNumberFormat="1" applyFill="1" applyBorder="1" applyAlignment="1">
      <alignment horizontal="left" vertical="top" wrapText="1"/>
    </xf>
    <xf numFmtId="167" fontId="18" fillId="0" borderId="1" xfId="69" applyNumberFormat="1" applyFill="1" applyBorder="1" applyAlignment="1">
      <alignment horizontal="center" vertical="top" wrapText="1"/>
    </xf>
    <xf numFmtId="0" fontId="18" fillId="0" borderId="1" xfId="69" applyFill="1" applyBorder="1" applyAlignment="1">
      <alignment horizontal="center" vertical="top" wrapText="1"/>
    </xf>
    <xf numFmtId="0" fontId="18" fillId="0" borderId="1" xfId="80" applyFill="1" applyBorder="1" applyAlignment="1">
      <alignment vertical="top" wrapText="1"/>
    </xf>
    <xf numFmtId="0" fontId="39" fillId="0" borderId="1" xfId="80" applyFont="1" applyFill="1" applyBorder="1" applyAlignment="1">
      <alignment vertical="top" wrapText="1"/>
    </xf>
    <xf numFmtId="0" fontId="50" fillId="0" borderId="1" xfId="80" applyFont="1" applyFill="1" applyBorder="1" applyAlignment="1">
      <alignment horizontal="center" vertical="top" wrapText="1"/>
    </xf>
    <xf numFmtId="7" fontId="18" fillId="0" borderId="15" xfId="80" applyNumberFormat="1" applyFill="1" applyBorder="1" applyAlignment="1">
      <alignment horizontal="right"/>
    </xf>
    <xf numFmtId="0" fontId="48" fillId="0" borderId="49" xfId="80" applyFont="1" applyFill="1" applyBorder="1" applyAlignment="1">
      <alignment horizontal="center" vertical="center"/>
    </xf>
    <xf numFmtId="0" fontId="48" fillId="0" borderId="49" xfId="80" applyFont="1" applyFill="1" applyBorder="1" applyAlignment="1">
      <alignment vertical="top"/>
    </xf>
    <xf numFmtId="167" fontId="48" fillId="0" borderId="49" xfId="80" applyNumberFormat="1" applyFont="1" applyFill="1" applyBorder="1" applyAlignment="1">
      <alignment horizontal="left" vertical="center"/>
    </xf>
    <xf numFmtId="1" fontId="18" fillId="0" borderId="51" xfId="80" applyNumberFormat="1" applyFill="1" applyBorder="1" applyAlignment="1">
      <alignment horizontal="center" vertical="top"/>
    </xf>
    <xf numFmtId="0" fontId="18" fillId="0" borderId="51" xfId="80" applyFill="1" applyBorder="1" applyAlignment="1">
      <alignment horizontal="center" vertical="top"/>
    </xf>
    <xf numFmtId="167" fontId="48" fillId="0" borderId="49" xfId="80" applyNumberFormat="1" applyFont="1" applyFill="1" applyBorder="1" applyAlignment="1">
      <alignment horizontal="left" vertical="center" wrapText="1"/>
    </xf>
    <xf numFmtId="167" fontId="18" fillId="0" borderId="23" xfId="80" applyNumberFormat="1" applyFill="1" applyBorder="1" applyAlignment="1">
      <alignment horizontal="left" vertical="top" wrapText="1" indent="1"/>
    </xf>
    <xf numFmtId="1" fontId="18" fillId="0" borderId="37" xfId="80" applyNumberFormat="1" applyFill="1" applyBorder="1" applyAlignment="1">
      <alignment horizontal="center" vertical="top"/>
    </xf>
    <xf numFmtId="178" fontId="18" fillId="0" borderId="23" xfId="80" applyNumberFormat="1" applyFill="1" applyBorder="1" applyAlignment="1" applyProtection="1">
      <alignment vertical="top"/>
      <protection locked="0"/>
    </xf>
    <xf numFmtId="0" fontId="48" fillId="0" borderId="31" xfId="80" applyFont="1" applyFill="1" applyBorder="1" applyAlignment="1">
      <alignment horizontal="center" vertical="center"/>
    </xf>
    <xf numFmtId="7" fontId="18" fillId="0" borderId="28" xfId="80" applyNumberFormat="1" applyFill="1" applyBorder="1" applyAlignment="1">
      <alignment horizontal="right"/>
    </xf>
    <xf numFmtId="0" fontId="18" fillId="0" borderId="49" xfId="80" applyFill="1" applyBorder="1" applyAlignment="1">
      <alignment horizontal="center" vertical="top"/>
    </xf>
    <xf numFmtId="1" fontId="18" fillId="0" borderId="23" xfId="80" applyNumberFormat="1" applyFill="1" applyBorder="1" applyAlignment="1">
      <alignment horizontal="right" vertical="top"/>
    </xf>
    <xf numFmtId="167" fontId="18" fillId="0" borderId="23" xfId="80" applyNumberFormat="1" applyFill="1" applyBorder="1" applyAlignment="1">
      <alignment horizontal="left" vertical="top" wrapText="1"/>
    </xf>
    <xf numFmtId="1" fontId="18" fillId="0" borderId="23" xfId="80" applyNumberFormat="1" applyFill="1" applyBorder="1" applyAlignment="1">
      <alignment horizontal="right" vertical="top" wrapText="1"/>
    </xf>
    <xf numFmtId="167" fontId="18" fillId="0" borderId="23" xfId="80" applyNumberFormat="1" applyFill="1" applyBorder="1" applyAlignment="1">
      <alignment horizontal="center" vertical="top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horizontal="left" vertical="top" wrapText="1"/>
    </xf>
    <xf numFmtId="167" fontId="18" fillId="0" borderId="1" xfId="0" applyNumberFormat="1" applyFont="1" applyBorder="1" applyAlignment="1">
      <alignment horizontal="left" vertical="top" wrapText="1"/>
    </xf>
    <xf numFmtId="167" fontId="18" fillId="0" borderId="1" xfId="0" applyNumberFormat="1" applyFont="1" applyBorder="1" applyAlignment="1">
      <alignment horizontal="center" vertical="top" wrapText="1"/>
    </xf>
    <xf numFmtId="176" fontId="18" fillId="0" borderId="1" xfId="0" applyNumberFormat="1" applyFont="1" applyBorder="1" applyAlignment="1">
      <alignment horizontal="center" vertical="top" wrapText="1"/>
    </xf>
    <xf numFmtId="167" fontId="18" fillId="0" borderId="1" xfId="0" applyNumberFormat="1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top" wrapText="1"/>
    </xf>
    <xf numFmtId="182" fontId="18" fillId="0" borderId="1" xfId="0" applyNumberFormat="1" applyFont="1" applyBorder="1" applyAlignment="1">
      <alignment horizontal="right" vertical="top" wrapText="1"/>
    </xf>
    <xf numFmtId="178" fontId="18" fillId="0" borderId="1" xfId="0" applyNumberFormat="1" applyFont="1" applyBorder="1" applyAlignment="1">
      <alignment horizontal="right" vertical="top"/>
    </xf>
    <xf numFmtId="1" fontId="18" fillId="0" borderId="1" xfId="0" applyNumberFormat="1" applyFont="1" applyBorder="1" applyAlignment="1">
      <alignment horizontal="right" vertical="top" wrapText="1"/>
    </xf>
    <xf numFmtId="179" fontId="50" fillId="0" borderId="1" xfId="81" applyNumberFormat="1" applyFont="1" applyFill="1" applyBorder="1" applyAlignment="1">
      <alignment horizontal="right" vertical="top" wrapText="1"/>
    </xf>
    <xf numFmtId="0" fontId="18" fillId="0" borderId="52" xfId="80" applyFill="1" applyBorder="1" applyAlignment="1">
      <alignment horizontal="left" vertical="top" wrapText="1"/>
    </xf>
    <xf numFmtId="0" fontId="19" fillId="0" borderId="52" xfId="80" applyFont="1" applyFill="1" applyBorder="1" applyAlignment="1">
      <alignment vertical="top" wrapText="1"/>
    </xf>
    <xf numFmtId="0" fontId="18" fillId="0" borderId="52" xfId="80" applyFill="1" applyBorder="1" applyAlignment="1">
      <alignment vertical="top" wrapText="1"/>
    </xf>
    <xf numFmtId="0" fontId="18" fillId="0" borderId="52" xfId="80" applyFill="1" applyBorder="1" applyAlignment="1">
      <alignment horizontal="center" vertical="top" wrapText="1"/>
    </xf>
    <xf numFmtId="167" fontId="50" fillId="0" borderId="1" xfId="81" applyNumberFormat="1" applyFont="1" applyFill="1" applyBorder="1" applyAlignment="1">
      <alignment horizontal="left" vertical="top" wrapText="1" indent="1"/>
    </xf>
    <xf numFmtId="167" fontId="50" fillId="0" borderId="1" xfId="81" applyNumberFormat="1" applyFont="1" applyFill="1" applyBorder="1" applyAlignment="1">
      <alignment horizontal="left" vertical="top" wrapText="1" indent="2"/>
    </xf>
    <xf numFmtId="0" fontId="50" fillId="0" borderId="1" xfId="81" applyFont="1" applyFill="1" applyBorder="1" applyAlignment="1">
      <alignment horizontal="center" vertical="top" wrapText="1"/>
    </xf>
    <xf numFmtId="3" fontId="50" fillId="0" borderId="1" xfId="81" applyNumberFormat="1" applyFont="1" applyFill="1" applyBorder="1" applyAlignment="1">
      <alignment horizontal="right" vertical="top" wrapText="1"/>
    </xf>
    <xf numFmtId="0" fontId="18" fillId="0" borderId="1" xfId="82" applyFont="1" applyBorder="1" applyAlignment="1">
      <alignment horizontal="left" vertical="top" wrapText="1"/>
    </xf>
    <xf numFmtId="176" fontId="18" fillId="0" borderId="52" xfId="80" applyNumberFormat="1" applyFill="1" applyBorder="1" applyAlignment="1">
      <alignment horizontal="center" vertical="top" wrapText="1"/>
    </xf>
    <xf numFmtId="176" fontId="18" fillId="0" borderId="23" xfId="80" applyNumberFormat="1" applyFill="1" applyBorder="1" applyAlignment="1">
      <alignment horizontal="center" vertical="top" wrapText="1"/>
    </xf>
    <xf numFmtId="167" fontId="50" fillId="0" borderId="23" xfId="81" applyNumberFormat="1" applyFont="1" applyFill="1" applyBorder="1" applyAlignment="1">
      <alignment horizontal="left" vertical="top" wrapText="1" indent="1"/>
    </xf>
    <xf numFmtId="0" fontId="50" fillId="0" borderId="23" xfId="81" applyFont="1" applyFill="1" applyBorder="1" applyAlignment="1">
      <alignment horizontal="center" vertical="top" wrapText="1"/>
    </xf>
    <xf numFmtId="3" fontId="50" fillId="0" borderId="23" xfId="81" applyNumberFormat="1" applyFont="1" applyFill="1" applyBorder="1" applyAlignment="1">
      <alignment horizontal="right" vertical="top" wrapText="1"/>
    </xf>
    <xf numFmtId="0" fontId="48" fillId="0" borderId="53" xfId="69" applyFont="1" applyFill="1" applyBorder="1" applyAlignment="1">
      <alignment horizontal="center" vertical="center"/>
    </xf>
    <xf numFmtId="167" fontId="52" fillId="29" borderId="49" xfId="69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167" fontId="52" fillId="0" borderId="49" xfId="69" applyNumberFormat="1" applyFont="1" applyFill="1" applyBorder="1" applyAlignment="1">
      <alignment horizontal="left" vertical="center" wrapText="1"/>
    </xf>
    <xf numFmtId="0" fontId="18" fillId="0" borderId="54" xfId="80" applyFill="1" applyBorder="1" applyAlignment="1">
      <alignment horizontal="left" vertical="top" wrapText="1"/>
    </xf>
    <xf numFmtId="0" fontId="18" fillId="0" borderId="23" xfId="80" applyFill="1" applyBorder="1" applyAlignment="1">
      <alignment vertical="top" wrapText="1"/>
    </xf>
    <xf numFmtId="0" fontId="18" fillId="0" borderId="23" xfId="69" applyFill="1" applyBorder="1" applyAlignment="1">
      <alignment horizontal="center" vertical="top" wrapText="1"/>
    </xf>
    <xf numFmtId="0" fontId="18" fillId="0" borderId="51" xfId="80" applyFill="1" applyBorder="1" applyAlignment="1">
      <alignment vertical="top"/>
    </xf>
    <xf numFmtId="7" fontId="18" fillId="0" borderId="51" xfId="80" applyNumberFormat="1" applyFill="1" applyBorder="1" applyAlignment="1">
      <alignment horizontal="right" vertical="top"/>
    </xf>
    <xf numFmtId="7" fontId="18" fillId="0" borderId="49" xfId="80" applyNumberFormat="1" applyFill="1" applyBorder="1" applyAlignment="1">
      <alignment horizontal="right" vertical="top"/>
    </xf>
    <xf numFmtId="0" fontId="18" fillId="0" borderId="51" xfId="80" applyFill="1" applyBorder="1" applyAlignment="1">
      <alignment horizontal="right" vertical="top"/>
    </xf>
    <xf numFmtId="178" fontId="18" fillId="0" borderId="1" xfId="80" applyNumberFormat="1" applyFill="1" applyBorder="1" applyAlignment="1" applyProtection="1">
      <alignment horizontal="right" vertical="top"/>
      <protection locked="0"/>
    </xf>
    <xf numFmtId="178" fontId="18" fillId="0" borderId="1" xfId="80" applyNumberFormat="1" applyFill="1" applyBorder="1" applyAlignment="1">
      <alignment horizontal="right" vertical="top"/>
    </xf>
    <xf numFmtId="178" fontId="18" fillId="0" borderId="23" xfId="80" applyNumberFormat="1" applyFill="1" applyBorder="1" applyAlignment="1" applyProtection="1">
      <alignment horizontal="right" vertical="top"/>
      <protection locked="0"/>
    </xf>
    <xf numFmtId="178" fontId="18" fillId="0" borderId="23" xfId="80" applyNumberFormat="1" applyFill="1" applyBorder="1" applyAlignment="1">
      <alignment horizontal="right" vertical="top"/>
    </xf>
    <xf numFmtId="7" fontId="18" fillId="0" borderId="51" xfId="80" applyNumberFormat="1" applyFill="1" applyBorder="1" applyAlignment="1">
      <alignment vertical="top"/>
    </xf>
    <xf numFmtId="7" fontId="18" fillId="0" borderId="49" xfId="80" applyNumberFormat="1" applyFill="1" applyBorder="1" applyAlignment="1">
      <alignment vertical="top"/>
    </xf>
    <xf numFmtId="1" fontId="18" fillId="0" borderId="1" xfId="80" applyNumberFormat="1" applyFill="1" applyBorder="1" applyAlignment="1">
      <alignment vertical="top"/>
    </xf>
    <xf numFmtId="1" fontId="18" fillId="0" borderId="1" xfId="80" applyNumberFormat="1" applyFill="1" applyBorder="1" applyAlignment="1">
      <alignment vertical="top" wrapText="1"/>
    </xf>
    <xf numFmtId="1" fontId="18" fillId="0" borderId="23" xfId="80" applyNumberFormat="1" applyFill="1" applyBorder="1" applyAlignment="1">
      <alignment vertical="top"/>
    </xf>
    <xf numFmtId="1" fontId="18" fillId="0" borderId="23" xfId="80" applyNumberFormat="1" applyFill="1" applyBorder="1" applyAlignment="1">
      <alignment vertical="top" wrapText="1"/>
    </xf>
    <xf numFmtId="0" fontId="18" fillId="0" borderId="37" xfId="80" applyFill="1" applyBorder="1" applyAlignment="1">
      <alignment horizontal="right" vertical="top"/>
    </xf>
    <xf numFmtId="181" fontId="18" fillId="0" borderId="1" xfId="69" applyNumberFormat="1" applyFill="1" applyBorder="1" applyAlignment="1">
      <alignment horizontal="right" vertical="top"/>
    </xf>
    <xf numFmtId="0" fontId="18" fillId="0" borderId="33" xfId="80" applyFill="1" applyBorder="1" applyAlignment="1">
      <alignment horizontal="right" vertical="top"/>
    </xf>
    <xf numFmtId="178" fontId="18" fillId="0" borderId="36" xfId="69" applyNumberFormat="1" applyFill="1" applyBorder="1" applyAlignment="1" applyProtection="1">
      <alignment horizontal="right" vertical="top"/>
      <protection locked="0"/>
    </xf>
    <xf numFmtId="7" fontId="18" fillId="0" borderId="32" xfId="80" applyNumberFormat="1" applyFill="1" applyBorder="1" applyAlignment="1">
      <alignment horizontal="right" vertical="top"/>
    </xf>
    <xf numFmtId="167" fontId="48" fillId="0" borderId="22" xfId="80" applyNumberFormat="1" applyFont="1" applyFill="1" applyBorder="1" applyAlignment="1">
      <alignment vertical="center" wrapText="1"/>
    </xf>
    <xf numFmtId="4" fontId="18" fillId="0" borderId="51" xfId="80" applyNumberFormat="1" applyFill="1" applyBorder="1" applyAlignment="1">
      <alignment horizontal="center" vertical="top" wrapText="1"/>
    </xf>
    <xf numFmtId="7" fontId="18" fillId="0" borderId="0" xfId="80" applyNumberFormat="1" applyFill="1" applyAlignment="1">
      <alignment horizontal="right"/>
    </xf>
    <xf numFmtId="7" fontId="18" fillId="0" borderId="49" xfId="80" applyNumberFormat="1" applyFill="1" applyBorder="1" applyAlignment="1">
      <alignment horizontal="center"/>
    </xf>
    <xf numFmtId="7" fontId="18" fillId="0" borderId="51" xfId="80" applyNumberFormat="1" applyFill="1" applyBorder="1" applyAlignment="1">
      <alignment horizontal="right" vertical="center"/>
    </xf>
    <xf numFmtId="4" fontId="18" fillId="0" borderId="50" xfId="80" applyNumberFormat="1" applyFill="1" applyBorder="1" applyAlignment="1">
      <alignment horizontal="center" vertical="top"/>
    </xf>
    <xf numFmtId="7" fontId="18" fillId="0" borderId="49" xfId="80" applyNumberFormat="1" applyFill="1" applyBorder="1" applyAlignment="1">
      <alignment horizontal="right" vertical="center"/>
    </xf>
    <xf numFmtId="4" fontId="18" fillId="27" borderId="1" xfId="69" applyNumberFormat="1" applyFill="1" applyBorder="1" applyAlignment="1">
      <alignment horizontal="center" vertical="top"/>
    </xf>
    <xf numFmtId="4" fontId="18" fillId="27" borderId="1" xfId="53" applyNumberFormat="1" applyFont="1" applyFill="1" applyBorder="1" applyAlignment="1">
      <alignment horizontal="center" vertical="top" wrapText="1"/>
    </xf>
    <xf numFmtId="4" fontId="18" fillId="25" borderId="1" xfId="0" applyNumberFormat="1" applyFont="1" applyFill="1" applyBorder="1" applyAlignment="1">
      <alignment horizontal="center" vertical="top" wrapText="1"/>
    </xf>
    <xf numFmtId="4" fontId="18" fillId="27" borderId="1" xfId="0" applyNumberFormat="1" applyFont="1" applyFill="1" applyBorder="1" applyAlignment="1">
      <alignment horizontal="center" vertical="top"/>
    </xf>
    <xf numFmtId="4" fontId="18" fillId="28" borderId="1" xfId="0" applyNumberFormat="1" applyFont="1" applyFill="1" applyBorder="1" applyAlignment="1">
      <alignment horizontal="center" vertical="top" wrapText="1"/>
    </xf>
    <xf numFmtId="177" fontId="19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7" fontId="18" fillId="0" borderId="51" xfId="69" applyNumberFormat="1" applyFill="1" applyBorder="1" applyAlignment="1">
      <alignment horizontal="right" vertical="center"/>
    </xf>
    <xf numFmtId="7" fontId="18" fillId="23" borderId="55" xfId="69" applyNumberFormat="1" applyBorder="1" applyAlignment="1">
      <alignment horizontal="right"/>
    </xf>
    <xf numFmtId="7" fontId="18" fillId="23" borderId="0" xfId="69" applyNumberFormat="1" applyAlignment="1">
      <alignment horizontal="right"/>
    </xf>
    <xf numFmtId="4" fontId="18" fillId="0" borderId="52" xfId="69" applyNumberFormat="1" applyFill="1" applyBorder="1" applyAlignment="1">
      <alignment horizontal="center" vertical="top" wrapText="1"/>
    </xf>
    <xf numFmtId="0" fontId="18" fillId="0" borderId="51" xfId="80" applyFill="1" applyBorder="1" applyAlignment="1">
      <alignment horizontal="right"/>
    </xf>
    <xf numFmtId="4" fontId="18" fillId="27" borderId="56" xfId="0" applyNumberFormat="1" applyFont="1" applyFill="1" applyBorder="1" applyAlignment="1">
      <alignment horizontal="center" vertical="top"/>
    </xf>
    <xf numFmtId="176" fontId="18" fillId="0" borderId="56" xfId="0" applyNumberFormat="1" applyFont="1" applyBorder="1" applyAlignment="1">
      <alignment horizontal="left" vertical="top" wrapText="1"/>
    </xf>
    <xf numFmtId="167" fontId="18" fillId="0" borderId="56" xfId="0" applyNumberFormat="1" applyFont="1" applyBorder="1" applyAlignment="1">
      <alignment horizontal="left" vertical="top" wrapText="1"/>
    </xf>
    <xf numFmtId="167" fontId="18" fillId="0" borderId="56" xfId="0" applyNumberFormat="1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1" fontId="18" fillId="0" borderId="56" xfId="0" applyNumberFormat="1" applyFont="1" applyBorder="1" applyAlignment="1">
      <alignment horizontal="right" vertical="top"/>
    </xf>
    <xf numFmtId="178" fontId="18" fillId="0" borderId="56" xfId="0" applyNumberFormat="1" applyFont="1" applyBorder="1" applyAlignment="1">
      <alignment vertical="top"/>
    </xf>
    <xf numFmtId="176" fontId="18" fillId="0" borderId="56" xfId="0" applyNumberFormat="1" applyFont="1" applyBorder="1" applyAlignment="1">
      <alignment horizontal="center" vertical="top" wrapText="1"/>
    </xf>
    <xf numFmtId="167" fontId="18" fillId="0" borderId="56" xfId="0" applyNumberFormat="1" applyFont="1" applyBorder="1" applyAlignment="1">
      <alignment horizontal="left" vertical="top" wrapText="1" indent="1"/>
    </xf>
    <xf numFmtId="178" fontId="18" fillId="0" borderId="56" xfId="0" applyNumberFormat="1" applyFont="1" applyBorder="1" applyAlignment="1" applyProtection="1">
      <alignment vertical="top"/>
      <protection locked="0"/>
    </xf>
    <xf numFmtId="0" fontId="19" fillId="0" borderId="49" xfId="80" applyFont="1" applyFill="1" applyBorder="1" applyAlignment="1">
      <alignment horizontal="center" vertical="top"/>
    </xf>
    <xf numFmtId="0" fontId="39" fillId="0" borderId="49" xfId="80" applyFont="1" applyFill="1" applyBorder="1" applyAlignment="1">
      <alignment vertical="top"/>
    </xf>
    <xf numFmtId="176" fontId="18" fillId="0" borderId="1" xfId="69" applyNumberFormat="1" applyFill="1" applyBorder="1" applyAlignment="1">
      <alignment horizontal="left" vertical="top" wrapText="1"/>
    </xf>
    <xf numFmtId="1" fontId="18" fillId="0" borderId="1" xfId="69" applyNumberFormat="1" applyFill="1" applyBorder="1" applyAlignment="1">
      <alignment horizontal="right" vertical="top" wrapText="1"/>
    </xf>
    <xf numFmtId="0" fontId="18" fillId="0" borderId="49" xfId="80" applyFill="1" applyBorder="1" applyAlignment="1">
      <alignment vertical="top"/>
    </xf>
    <xf numFmtId="176" fontId="18" fillId="0" borderId="1" xfId="53" applyNumberFormat="1" applyFont="1" applyBorder="1" applyAlignment="1">
      <alignment horizontal="left" vertical="top" wrapText="1"/>
    </xf>
    <xf numFmtId="0" fontId="18" fillId="0" borderId="1" xfId="53" applyFont="1" applyBorder="1" applyAlignment="1">
      <alignment horizontal="center" vertical="top" wrapText="1"/>
    </xf>
    <xf numFmtId="1" fontId="18" fillId="0" borderId="1" xfId="53" applyNumberFormat="1" applyFont="1" applyBorder="1" applyAlignment="1">
      <alignment horizontal="right" vertical="top" wrapText="1"/>
    </xf>
    <xf numFmtId="176" fontId="18" fillId="0" borderId="1" xfId="69" applyNumberFormat="1" applyFill="1" applyBorder="1" applyAlignment="1">
      <alignment horizontal="center" vertical="top" wrapText="1"/>
    </xf>
    <xf numFmtId="1" fontId="18" fillId="0" borderId="1" xfId="69" applyNumberFormat="1" applyFill="1" applyBorder="1" applyAlignment="1">
      <alignment vertical="top" wrapText="1"/>
    </xf>
    <xf numFmtId="178" fontId="18" fillId="0" borderId="1" xfId="69" applyNumberFormat="1" applyFill="1" applyBorder="1" applyAlignment="1" applyProtection="1">
      <alignment vertical="top"/>
      <protection locked="0"/>
    </xf>
    <xf numFmtId="178" fontId="18" fillId="0" borderId="1" xfId="69" applyNumberFormat="1" applyFill="1" applyBorder="1" applyAlignment="1">
      <alignment vertical="top"/>
    </xf>
    <xf numFmtId="1" fontId="18" fillId="0" borderId="1" xfId="0" applyNumberFormat="1" applyFont="1" applyBorder="1" applyAlignment="1">
      <alignment vertical="top" wrapText="1"/>
    </xf>
    <xf numFmtId="1" fontId="18" fillId="0" borderId="1" xfId="53" applyNumberFormat="1" applyFont="1" applyBorder="1" applyAlignment="1">
      <alignment vertical="top" wrapText="1"/>
    </xf>
    <xf numFmtId="176" fontId="18" fillId="0" borderId="23" xfId="80" applyNumberFormat="1" applyFill="1" applyBorder="1" applyAlignment="1">
      <alignment horizontal="left" vertical="top" wrapText="1"/>
    </xf>
    <xf numFmtId="167" fontId="18" fillId="0" borderId="23" xfId="53" applyNumberFormat="1" applyFont="1" applyBorder="1" applyAlignment="1">
      <alignment horizontal="center" vertical="top" wrapText="1"/>
    </xf>
    <xf numFmtId="167" fontId="18" fillId="0" borderId="23" xfId="53" applyNumberFormat="1" applyFont="1" applyBorder="1" applyAlignment="1">
      <alignment horizontal="left" vertical="top" wrapText="1"/>
    </xf>
    <xf numFmtId="176" fontId="18" fillId="0" borderId="56" xfId="0" applyNumberFormat="1" applyFont="1" applyBorder="1" applyAlignment="1">
      <alignment horizontal="right" vertical="top" wrapText="1"/>
    </xf>
    <xf numFmtId="167" fontId="18" fillId="0" borderId="56" xfId="0" applyNumberFormat="1" applyFont="1" applyBorder="1" applyAlignment="1">
      <alignment horizontal="left" vertical="top" wrapText="1" indent="2"/>
    </xf>
    <xf numFmtId="178" fontId="18" fillId="0" borderId="1" xfId="69" applyNumberFormat="1" applyFill="1" applyBorder="1" applyAlignment="1" applyProtection="1">
      <alignment horizontal="right" vertical="top"/>
      <protection locked="0"/>
    </xf>
    <xf numFmtId="178" fontId="18" fillId="0" borderId="1" xfId="69" applyNumberFormat="1" applyFill="1" applyBorder="1" applyAlignment="1">
      <alignment horizontal="right" vertical="top"/>
    </xf>
    <xf numFmtId="167" fontId="18" fillId="0" borderId="55" xfId="80" applyNumberFormat="1" applyFill="1" applyBorder="1" applyAlignment="1">
      <alignment horizontal="center" vertical="top" wrapText="1"/>
    </xf>
    <xf numFmtId="167" fontId="18" fillId="0" borderId="55" xfId="80" applyNumberFormat="1" applyFill="1" applyBorder="1" applyAlignment="1">
      <alignment horizontal="left" vertical="top" wrapText="1" indent="1"/>
    </xf>
    <xf numFmtId="178" fontId="18" fillId="0" borderId="55" xfId="548" applyNumberFormat="1" applyFont="1" applyBorder="1" applyAlignment="1" applyProtection="1">
      <alignment horizontal="right" vertical="top"/>
      <protection locked="0"/>
    </xf>
    <xf numFmtId="178" fontId="18" fillId="0" borderId="55" xfId="81" applyNumberFormat="1" applyFill="1" applyBorder="1" applyAlignment="1">
      <alignment horizontal="right" vertical="top"/>
    </xf>
    <xf numFmtId="178" fontId="18" fillId="0" borderId="55" xfId="548" applyNumberFormat="1" applyFont="1" applyBorder="1" applyAlignment="1" applyProtection="1">
      <alignment vertical="top"/>
      <protection locked="0"/>
    </xf>
    <xf numFmtId="178" fontId="18" fillId="0" borderId="55" xfId="81" applyNumberFormat="1" applyFill="1" applyBorder="1" applyAlignment="1">
      <alignment vertical="top"/>
    </xf>
    <xf numFmtId="167" fontId="18" fillId="0" borderId="1" xfId="549" applyNumberFormat="1" applyFont="1" applyBorder="1" applyAlignment="1">
      <alignment horizontal="left" wrapText="1" indent="1"/>
    </xf>
    <xf numFmtId="167" fontId="18" fillId="0" borderId="1" xfId="549" applyNumberFormat="1" applyFont="1" applyBorder="1" applyAlignment="1">
      <alignment horizontal="center" vertical="top" wrapText="1"/>
    </xf>
    <xf numFmtId="0" fontId="18" fillId="0" borderId="1" xfId="549" applyFont="1" applyBorder="1" applyAlignment="1">
      <alignment horizontal="center" vertical="top" wrapText="1"/>
    </xf>
    <xf numFmtId="1" fontId="18" fillId="0" borderId="1" xfId="550" applyNumberFormat="1" applyFont="1" applyBorder="1" applyAlignment="1">
      <alignment horizontal="right" vertical="top"/>
    </xf>
    <xf numFmtId="1" fontId="18" fillId="0" borderId="1" xfId="550" applyNumberFormat="1" applyFont="1" applyBorder="1" applyAlignment="1">
      <alignment vertical="top"/>
    </xf>
    <xf numFmtId="1" fontId="53" fillId="0" borderId="38" xfId="80" applyNumberFormat="1" applyFont="1" applyFill="1" applyBorder="1" applyAlignment="1">
      <alignment horizontal="left" vertical="center" wrapText="1"/>
    </xf>
    <xf numFmtId="0" fontId="18" fillId="0" borderId="39" xfId="80" applyFill="1" applyBorder="1" applyAlignment="1">
      <alignment vertical="center" wrapText="1"/>
    </xf>
    <xf numFmtId="0" fontId="18" fillId="0" borderId="40" xfId="80" applyFill="1" applyBorder="1" applyAlignment="1">
      <alignment vertical="center" wrapText="1"/>
    </xf>
    <xf numFmtId="0" fontId="18" fillId="0" borderId="42" xfId="80" applyFill="1" applyBorder="1"/>
    <xf numFmtId="0" fontId="18" fillId="0" borderId="43" xfId="80" applyFill="1" applyBorder="1"/>
    <xf numFmtId="7" fontId="18" fillId="0" borderId="44" xfId="80" applyNumberFormat="1" applyFill="1" applyBorder="1" applyAlignment="1">
      <alignment horizontal="right"/>
    </xf>
    <xf numFmtId="7" fontId="18" fillId="0" borderId="45" xfId="80" applyNumberFormat="1" applyFill="1" applyBorder="1" applyAlignment="1">
      <alignment horizontal="right"/>
    </xf>
    <xf numFmtId="1" fontId="52" fillId="0" borderId="38" xfId="80" applyNumberFormat="1" applyFont="1" applyFill="1" applyBorder="1" applyAlignment="1">
      <alignment horizontal="left" vertical="center" wrapText="1"/>
    </xf>
    <xf numFmtId="1" fontId="49" fillId="0" borderId="51" xfId="80" applyNumberFormat="1" applyFont="1" applyFill="1" applyBorder="1" applyAlignment="1">
      <alignment horizontal="left" vertical="center" wrapText="1"/>
    </xf>
    <xf numFmtId="0" fontId="18" fillId="0" borderId="0" xfId="80" applyFill="1" applyAlignment="1">
      <alignment vertical="center" wrapText="1"/>
    </xf>
    <xf numFmtId="0" fontId="18" fillId="0" borderId="22" xfId="80" applyFill="1" applyBorder="1" applyAlignment="1">
      <alignment vertical="center" wrapText="1"/>
    </xf>
    <xf numFmtId="167" fontId="48" fillId="0" borderId="51" xfId="80" applyNumberFormat="1" applyFont="1" applyFill="1" applyBorder="1" applyAlignment="1">
      <alignment horizontal="left" vertical="center" wrapText="1"/>
    </xf>
    <xf numFmtId="167" fontId="48" fillId="0" borderId="0" xfId="80" applyNumberFormat="1" applyFont="1" applyFill="1" applyAlignment="1">
      <alignment horizontal="left" vertical="center" wrapText="1"/>
    </xf>
    <xf numFmtId="167" fontId="48" fillId="0" borderId="22" xfId="80" applyNumberFormat="1" applyFont="1" applyFill="1" applyBorder="1" applyAlignment="1">
      <alignment horizontal="left" vertical="center" wrapText="1"/>
    </xf>
    <xf numFmtId="1" fontId="49" fillId="0" borderId="25" xfId="80" applyNumberFormat="1" applyFont="1" applyFill="1" applyBorder="1" applyAlignment="1">
      <alignment horizontal="left" vertical="center" wrapText="1"/>
    </xf>
    <xf numFmtId="0" fontId="18" fillId="0" borderId="26" xfId="80" applyFill="1" applyBorder="1" applyAlignment="1">
      <alignment vertical="center" wrapText="1"/>
    </xf>
    <xf numFmtId="0" fontId="18" fillId="0" borderId="27" xfId="80" applyFill="1" applyBorder="1" applyAlignment="1">
      <alignment vertical="center" wrapText="1"/>
    </xf>
    <xf numFmtId="0" fontId="47" fillId="0" borderId="28" xfId="80" applyFont="1" applyFill="1" applyBorder="1" applyAlignment="1">
      <alignment vertical="top" wrapText="1"/>
    </xf>
    <xf numFmtId="0" fontId="21" fillId="0" borderId="29" xfId="80" applyFont="1" applyFill="1" applyBorder="1"/>
    <xf numFmtId="0" fontId="21" fillId="0" borderId="30" xfId="80" applyFont="1" applyFill="1" applyBorder="1"/>
    <xf numFmtId="1" fontId="49" fillId="0" borderId="51" xfId="69" applyNumberFormat="1" applyFont="1" applyFill="1" applyBorder="1" applyAlignment="1">
      <alignment horizontal="left" vertical="center" wrapText="1"/>
    </xf>
    <xf numFmtId="0" fontId="18" fillId="0" borderId="0" xfId="69" applyFill="1" applyAlignment="1">
      <alignment vertical="center" wrapText="1"/>
    </xf>
    <xf numFmtId="0" fontId="18" fillId="0" borderId="22" xfId="69" applyFill="1" applyBorder="1" applyAlignment="1">
      <alignment vertical="center" wrapText="1"/>
    </xf>
    <xf numFmtId="1" fontId="49" fillId="0" borderId="25" xfId="69" applyNumberFormat="1" applyFont="1" applyFill="1" applyBorder="1" applyAlignment="1">
      <alignment horizontal="left" vertical="center" wrapText="1"/>
    </xf>
    <xf numFmtId="0" fontId="18" fillId="0" borderId="26" xfId="69" applyFill="1" applyBorder="1" applyAlignment="1">
      <alignment vertical="center" wrapText="1"/>
    </xf>
    <xf numFmtId="0" fontId="18" fillId="0" borderId="27" xfId="69" applyFill="1" applyBorder="1" applyAlignment="1">
      <alignment vertical="center" wrapText="1"/>
    </xf>
    <xf numFmtId="1" fontId="52" fillId="0" borderId="25" xfId="80" applyNumberFormat="1" applyFont="1" applyFill="1" applyBorder="1" applyAlignment="1">
      <alignment horizontal="left" vertical="center" wrapText="1"/>
    </xf>
    <xf numFmtId="1" fontId="49" fillId="0" borderId="28" xfId="80" applyNumberFormat="1" applyFont="1" applyFill="1" applyBorder="1" applyAlignment="1">
      <alignment horizontal="left" vertical="center" wrapText="1"/>
    </xf>
    <xf numFmtId="0" fontId="18" fillId="0" borderId="29" xfId="80" applyFill="1" applyBorder="1" applyAlignment="1">
      <alignment vertical="center" wrapText="1"/>
    </xf>
    <xf numFmtId="0" fontId="18" fillId="0" borderId="30" xfId="80" applyFill="1" applyBorder="1" applyAlignment="1">
      <alignment vertical="center" wrapText="1"/>
    </xf>
    <xf numFmtId="1" fontId="49" fillId="0" borderId="26" xfId="80" applyNumberFormat="1" applyFont="1" applyFill="1" applyBorder="1" applyAlignment="1">
      <alignment horizontal="left" vertical="center" wrapText="1"/>
    </xf>
    <xf numFmtId="1" fontId="49" fillId="0" borderId="27" xfId="80" applyNumberFormat="1" applyFont="1" applyFill="1" applyBorder="1" applyAlignment="1">
      <alignment horizontal="left" vertical="center" wrapText="1"/>
    </xf>
    <xf numFmtId="1" fontId="49" fillId="0" borderId="29" xfId="80" applyNumberFormat="1" applyFont="1" applyFill="1" applyBorder="1" applyAlignment="1">
      <alignment horizontal="left" vertical="center" wrapText="1"/>
    </xf>
    <xf numFmtId="1" fontId="49" fillId="0" borderId="30" xfId="80" applyNumberFormat="1" applyFont="1" applyFill="1" applyBorder="1" applyAlignment="1">
      <alignment horizontal="left" vertical="center" wrapText="1"/>
    </xf>
    <xf numFmtId="0" fontId="47" fillId="0" borderId="51" xfId="80" applyFont="1" applyFill="1" applyBorder="1" applyAlignment="1">
      <alignment vertical="top"/>
    </xf>
    <xf numFmtId="0" fontId="21" fillId="0" borderId="0" xfId="80" applyFont="1" applyFill="1"/>
    <xf numFmtId="0" fontId="21" fillId="0" borderId="22" xfId="80" applyFont="1" applyFill="1" applyBorder="1"/>
  </cellXfs>
  <cellStyles count="551">
    <cellStyle name="20% - Accent1" xfId="1" builtinId="30" customBuiltin="1"/>
    <cellStyle name="20% - Accent1 2" xfId="84" xr:uid="{0F7292E1-0634-496E-8921-465DF4A32E2C}"/>
    <cellStyle name="20% - Accent1 2 2" xfId="85" xr:uid="{7F143D0C-E507-4C01-A7B8-5977CD28A627}"/>
    <cellStyle name="20% - Accent2" xfId="2" builtinId="34" customBuiltin="1"/>
    <cellStyle name="20% - Accent2 2" xfId="86" xr:uid="{AA6670B0-17C4-4B87-A8C3-394B99D2D923}"/>
    <cellStyle name="20% - Accent2 2 2" xfId="87" xr:uid="{97A878F5-6C63-4D66-A0DB-08C7E3B93119}"/>
    <cellStyle name="20% - Accent3" xfId="3" builtinId="38" customBuiltin="1"/>
    <cellStyle name="20% - Accent3 2" xfId="88" xr:uid="{968663B1-79B3-49A9-A16A-3AC91DB9F708}"/>
    <cellStyle name="20% - Accent3 2 2" xfId="89" xr:uid="{56706EEF-8EEC-4D06-A79C-05D79CFF3B9B}"/>
    <cellStyle name="20% - Accent4" xfId="4" builtinId="42" customBuiltin="1"/>
    <cellStyle name="20% - Accent4 2" xfId="90" xr:uid="{920226F4-DD39-4CA8-BBF6-38B29507835A}"/>
    <cellStyle name="20% - Accent4 2 2" xfId="91" xr:uid="{45CAABA8-EEC0-4D34-A9D5-CE81FBD52EE7}"/>
    <cellStyle name="20% - Accent5" xfId="5" builtinId="46" customBuiltin="1"/>
    <cellStyle name="20% - Accent5 2" xfId="92" xr:uid="{F871CE09-EE24-469F-9364-6A266E91E662}"/>
    <cellStyle name="20% - Accent5 2 2" xfId="93" xr:uid="{BA72327F-2FA7-4CE4-B1FA-CE8582D11A22}"/>
    <cellStyle name="20% - Accent6" xfId="6" builtinId="50" customBuiltin="1"/>
    <cellStyle name="20% - Accent6 2" xfId="94" xr:uid="{9559A4B9-A3AD-42C9-9B9B-19359B78780C}"/>
    <cellStyle name="20% - Accent6 2 2" xfId="95" xr:uid="{653C6573-265B-4D06-9653-B9D83306721E}"/>
    <cellStyle name="40% - Accent1" xfId="7" builtinId="31" customBuiltin="1"/>
    <cellStyle name="40% - Accent1 2" xfId="96" xr:uid="{1348135C-E016-4078-BE45-007104DFFD7D}"/>
    <cellStyle name="40% - Accent1 2 2" xfId="97" xr:uid="{9E6513CF-D191-4503-B5E9-DC41165AED23}"/>
    <cellStyle name="40% - Accent2" xfId="8" builtinId="35" customBuiltin="1"/>
    <cellStyle name="40% - Accent2 2" xfId="98" xr:uid="{E02F6A0E-126B-49A6-B2BF-3A4ADAFCF1A8}"/>
    <cellStyle name="40% - Accent2 2 2" xfId="99" xr:uid="{E3E5AED6-BA1E-44F7-95AA-1C4A5354D5AC}"/>
    <cellStyle name="40% - Accent3" xfId="9" builtinId="39" customBuiltin="1"/>
    <cellStyle name="40% - Accent3 2" xfId="100" xr:uid="{9D5D4281-9454-465C-B060-B5C88C002060}"/>
    <cellStyle name="40% - Accent3 2 2" xfId="101" xr:uid="{1087DD70-B8D3-492E-969E-E55749F97C9A}"/>
    <cellStyle name="40% - Accent4" xfId="10" builtinId="43" customBuiltin="1"/>
    <cellStyle name="40% - Accent4 2" xfId="102" xr:uid="{1555B530-2F29-45AF-9A21-D72F989B6F17}"/>
    <cellStyle name="40% - Accent4 2 2" xfId="103" xr:uid="{5B78160A-FF95-4D83-8245-5EE4EE35D5F2}"/>
    <cellStyle name="40% - Accent5" xfId="11" builtinId="47" customBuiltin="1"/>
    <cellStyle name="40% - Accent5 2" xfId="104" xr:uid="{DDE7FA26-8DA9-4395-9E10-5BE17F686909}"/>
    <cellStyle name="40% - Accent5 2 2" xfId="105" xr:uid="{4CF25ACA-CAF2-4843-9CE2-97E5BF500D22}"/>
    <cellStyle name="40% - Accent6" xfId="12" builtinId="51" customBuiltin="1"/>
    <cellStyle name="40% - Accent6 2" xfId="106" xr:uid="{E254B185-7C46-42EF-A3E7-3C7E744B3DD8}"/>
    <cellStyle name="40% - Accent6 2 2" xfId="107" xr:uid="{B31A4097-0A3E-4E1D-B10A-3FE04E2FCB09}"/>
    <cellStyle name="60% - Accent1" xfId="13" builtinId="32" customBuiltin="1"/>
    <cellStyle name="60% - Accent1 2" xfId="108" xr:uid="{C19F2053-23DA-4518-9984-E3EF2AD488C7}"/>
    <cellStyle name="60% - Accent2" xfId="14" builtinId="36" customBuiltin="1"/>
    <cellStyle name="60% - Accent2 2" xfId="109" xr:uid="{111500C3-5A69-469B-998E-1CDA0F2C76C6}"/>
    <cellStyle name="60% - Accent3" xfId="15" builtinId="40" customBuiltin="1"/>
    <cellStyle name="60% - Accent3 2" xfId="110" xr:uid="{CF3D180D-688A-4227-9546-31D6C199F111}"/>
    <cellStyle name="60% - Accent4" xfId="16" builtinId="44" customBuiltin="1"/>
    <cellStyle name="60% - Accent4 2" xfId="111" xr:uid="{E12EFB2F-0302-4A4C-A739-B8A61D58CE67}"/>
    <cellStyle name="60% - Accent5" xfId="17" builtinId="48" customBuiltin="1"/>
    <cellStyle name="60% - Accent5 2" xfId="112" xr:uid="{81EACF45-500D-44E8-96C8-3B371639A1F7}"/>
    <cellStyle name="60% - Accent6" xfId="18" builtinId="52" customBuiltin="1"/>
    <cellStyle name="60% - Accent6 2" xfId="113" xr:uid="{07FCD127-7BB9-47B3-A2CB-88A222493A57}"/>
    <cellStyle name="Accent1" xfId="19" builtinId="29" customBuiltin="1"/>
    <cellStyle name="Accent1 2" xfId="114" xr:uid="{8A1672E7-1A31-4C1C-BB9C-28A1E71DB79A}"/>
    <cellStyle name="Accent2" xfId="20" builtinId="33" customBuiltin="1"/>
    <cellStyle name="Accent2 2" xfId="115" xr:uid="{28CAD13D-BDAB-46CD-9ABA-A13CFD854D96}"/>
    <cellStyle name="Accent3" xfId="21" builtinId="37" customBuiltin="1"/>
    <cellStyle name="Accent3 2" xfId="116" xr:uid="{B399523B-55DD-4E0C-9A1B-F3B1A843C377}"/>
    <cellStyle name="Accent4" xfId="22" builtinId="41" customBuiltin="1"/>
    <cellStyle name="Accent4 2" xfId="117" xr:uid="{6C1F7A75-BCD1-42D5-A6E2-C8D2D4FD67F5}"/>
    <cellStyle name="Accent5" xfId="23" builtinId="45" customBuiltin="1"/>
    <cellStyle name="Accent5 2" xfId="118" xr:uid="{8D36DEA1-AD24-4B01-BB7A-81AAC9C0A3CA}"/>
    <cellStyle name="Accent6" xfId="24" builtinId="49" customBuiltin="1"/>
    <cellStyle name="Accent6 2" xfId="119" xr:uid="{6DAD81DB-1616-47C8-A8E1-12C8F353B6CA}"/>
    <cellStyle name="Bad" xfId="25" builtinId="27" customBuiltin="1"/>
    <cellStyle name="Bad 2" xfId="120" xr:uid="{DD63509D-2176-44BB-82CC-9AB46B6B9AC8}"/>
    <cellStyle name="BigLine" xfId="26" xr:uid="{00000000-0005-0000-0000-000019000000}"/>
    <cellStyle name="BigLine 2" xfId="121" xr:uid="{38D794B4-CD0B-4536-903C-87F0D530E098}"/>
    <cellStyle name="BigLine 2 2" xfId="122" xr:uid="{41B7DC5A-5FA8-47E1-B134-FD457F62E3D5}"/>
    <cellStyle name="BigLine 2 3" xfId="123" xr:uid="{0D1E1C49-E1FB-493F-A723-332FAC061BC0}"/>
    <cellStyle name="BigLine 2_FORM B - PRICES" xfId="124" xr:uid="{012646E2-F876-437B-8461-A8E09DDEE311}"/>
    <cellStyle name="BigLine 3" xfId="125" xr:uid="{24C0035E-AC09-485F-8B95-1F179A3C8FCC}"/>
    <cellStyle name="Blank" xfId="27" xr:uid="{00000000-0005-0000-0000-00001A000000}"/>
    <cellStyle name="Blank 2" xfId="126" xr:uid="{AB3E9E14-8905-4BA1-9166-C7DC3991845D}"/>
    <cellStyle name="Blank 2 2" xfId="127" xr:uid="{7D46DE95-7CE7-4158-8945-3865791C39D6}"/>
    <cellStyle name="Blank 2 3" xfId="128" xr:uid="{7A366BC4-0FF9-4BC1-B650-6902C577F724}"/>
    <cellStyle name="Blank 2_FORM B - PRICES" xfId="129" xr:uid="{4669D59C-BF73-4091-BDF1-1DBF101CA120}"/>
    <cellStyle name="Blank 3" xfId="130" xr:uid="{F6EAA025-9DC2-40A8-BDE2-CB07E2DBB1B2}"/>
    <cellStyle name="Blank 3 2" xfId="131" xr:uid="{F78C5265-543C-4647-A3B6-CD79880258EA}"/>
    <cellStyle name="Blank 3_FORM B - PRICES" xfId="132" xr:uid="{9462BF39-B727-4D98-BAD0-C0164F847E91}"/>
    <cellStyle name="Blank 4" xfId="133" xr:uid="{CA6F3D01-CB83-450D-8BB9-0AABFC6AA414}"/>
    <cellStyle name="BLine" xfId="28" xr:uid="{00000000-0005-0000-0000-00001B000000}"/>
    <cellStyle name="BLine 2" xfId="134" xr:uid="{1ADF3B34-52CF-4B37-AD3F-254215076EDC}"/>
    <cellStyle name="BLine 2 2" xfId="135" xr:uid="{BEC57392-C876-4C9D-AFFE-20FAB8D14605}"/>
    <cellStyle name="BLine 2 3" xfId="136" xr:uid="{1A70727F-52F3-447E-A768-9343FA7B208B}"/>
    <cellStyle name="BLine 2_FORM B - PRICES" xfId="137" xr:uid="{A7CE0FCE-FCB3-455D-8B0A-9843E1C9C151}"/>
    <cellStyle name="BLine 3" xfId="138" xr:uid="{5F51B2F6-1563-453D-A5DB-A169056DD070}"/>
    <cellStyle name="C2" xfId="29" xr:uid="{00000000-0005-0000-0000-00001C000000}"/>
    <cellStyle name="C2 2" xfId="139" xr:uid="{589BB1B2-605A-4AC3-823A-B75FCC810D25}"/>
    <cellStyle name="C2 2 2" xfId="140" xr:uid="{15D36773-593D-4C61-8613-AC0606F2B929}"/>
    <cellStyle name="C2 2 3" xfId="141" xr:uid="{89E80955-5F50-486E-A2B9-39DE4E2808CD}"/>
    <cellStyle name="C2 2_FORM B - PRICES" xfId="142" xr:uid="{423F8C33-E6C0-4421-8124-DF9A5EEE7EA7}"/>
    <cellStyle name="C2 3" xfId="143" xr:uid="{889C6169-2A1D-490C-9F9C-810FF1689B72}"/>
    <cellStyle name="C2 3 2" xfId="144" xr:uid="{845A58DB-45AB-4E52-A2E6-6C4D12E69F2D}"/>
    <cellStyle name="C2 3_FORM B - PRICES" xfId="145" xr:uid="{4FA53916-FE47-4F7D-A11B-648C24C1F08D}"/>
    <cellStyle name="C2 4" xfId="146" xr:uid="{EA9E6080-DBAB-48DE-ACDE-D02EDE34B5CA}"/>
    <cellStyle name="C2Sctn" xfId="30" xr:uid="{00000000-0005-0000-0000-00001D000000}"/>
    <cellStyle name="C2Sctn 2" xfId="147" xr:uid="{09367F61-000D-47A2-AEDA-F325D0962F86}"/>
    <cellStyle name="C2Sctn 2 2" xfId="148" xr:uid="{CE32DDFB-14BC-4EF8-BFD1-FF4C5E14D6C4}"/>
    <cellStyle name="C2Sctn 2 3" xfId="149" xr:uid="{6A36F951-FE24-4940-9D98-05CBF302252E}"/>
    <cellStyle name="C2Sctn 2_FORM B - PRICES" xfId="150" xr:uid="{E78230B2-C3AF-4120-B603-DDE037AF434C}"/>
    <cellStyle name="C2Sctn 3" xfId="151" xr:uid="{0B4EED12-9FF5-4C7C-A3F0-AE15A8E5F18D}"/>
    <cellStyle name="C3" xfId="31" xr:uid="{00000000-0005-0000-0000-00001E000000}"/>
    <cellStyle name="C3 2" xfId="152" xr:uid="{34D000F5-99CA-4100-ADA6-562687489D5A}"/>
    <cellStyle name="C3 2 2" xfId="153" xr:uid="{6FDBC502-2B20-4086-B70E-D6FAF8F16D0E}"/>
    <cellStyle name="C3 2 3" xfId="154" xr:uid="{C3A6CAAC-FBF8-46C9-B9B5-80636E017CB0}"/>
    <cellStyle name="C3 2_FORM B - PRICES" xfId="155" xr:uid="{EBB84FC6-2E04-4123-9C20-70958411427E}"/>
    <cellStyle name="C3 3" xfId="156" xr:uid="{B0BAD530-FD8E-4C56-AEDA-93718EF0A08A}"/>
    <cellStyle name="C3 3 2" xfId="157" xr:uid="{7A8B1043-74C7-4DCE-A326-CA11CE6A57D1}"/>
    <cellStyle name="C3 3_FORM B - PRICES" xfId="158" xr:uid="{5644D207-322E-48FF-8F90-B39086F9D4AD}"/>
    <cellStyle name="C3 4" xfId="159" xr:uid="{B40CE1C6-6214-4198-A602-E997ED9D3CC5}"/>
    <cellStyle name="C3Rem" xfId="32" xr:uid="{00000000-0005-0000-0000-00001F000000}"/>
    <cellStyle name="C3Rem 2" xfId="160" xr:uid="{E4415690-BCEC-4567-BF7B-A7BF48B01414}"/>
    <cellStyle name="C3Rem 2 2" xfId="161" xr:uid="{BB77F324-907F-469C-BAEB-2AAB4C139E9A}"/>
    <cellStyle name="C3Rem 2 3" xfId="162" xr:uid="{8596CEE5-6C40-4466-8C74-9177E6927020}"/>
    <cellStyle name="C3Rem 2_FORM B - PRICES" xfId="163" xr:uid="{94CB4A80-8D3C-4048-86FE-02EC720AD768}"/>
    <cellStyle name="C3Rem 3" xfId="164" xr:uid="{5C15C8CD-CC44-4DF1-B06D-C1D2DF0CFE01}"/>
    <cellStyle name="C3Rem 3 2" xfId="165" xr:uid="{084C54F9-B2BE-47B9-9DCA-B76AB8187D87}"/>
    <cellStyle name="C3Rem 3_FORM B - PRICES" xfId="166" xr:uid="{F840F28C-D0D7-4B68-A818-C9D13F518E2A}"/>
    <cellStyle name="C3Rem 4" xfId="167" xr:uid="{9FA23054-09DC-4097-9A05-63C23B117ECB}"/>
    <cellStyle name="C3Sctn" xfId="33" xr:uid="{00000000-0005-0000-0000-000020000000}"/>
    <cellStyle name="C3Sctn 2" xfId="168" xr:uid="{9A6EF9EF-E426-481B-9845-627B2861EEE0}"/>
    <cellStyle name="C3Sctn 2 2" xfId="169" xr:uid="{DF9B57E0-BDF5-4983-84A5-321B13CE562B}"/>
    <cellStyle name="C3Sctn 2 3" xfId="170" xr:uid="{8765F8BD-2A63-4B0E-A250-7E2A1E7135F4}"/>
    <cellStyle name="C3Sctn 2_FORM B - PRICES" xfId="171" xr:uid="{A16FFD9E-2B17-4A21-B294-41585AA50639}"/>
    <cellStyle name="C3Sctn 3" xfId="172" xr:uid="{10FF1AC7-5EDF-4B4D-8A28-D3E72AB080FE}"/>
    <cellStyle name="C4" xfId="34" xr:uid="{00000000-0005-0000-0000-000021000000}"/>
    <cellStyle name="C4 2" xfId="173" xr:uid="{06AA29D9-A2AD-489F-AB32-B3BBAAFB9DE1}"/>
    <cellStyle name="C4 2 2" xfId="174" xr:uid="{7FBA3240-7AE3-43DE-8C17-B47FF8854BA8}"/>
    <cellStyle name="C4 2 3" xfId="175" xr:uid="{38F6DDB0-CC68-4B59-84FA-02F2E586FE2E}"/>
    <cellStyle name="C4 2_FORM B - PRICES" xfId="176" xr:uid="{C10A7524-10ED-48C8-9305-2713FAC8142F}"/>
    <cellStyle name="C4 3" xfId="177" xr:uid="{6C7F011E-ABED-4B3D-B6BC-A121112EE308}"/>
    <cellStyle name="C4 3 2" xfId="178" xr:uid="{9AF774D4-AB0A-4889-9589-13FF28108D39}"/>
    <cellStyle name="C4 3_FORM B - PRICES" xfId="179" xr:uid="{AB6E3DFF-1878-48A0-98FB-7461EE0C43A0}"/>
    <cellStyle name="C4 4" xfId="180" xr:uid="{4E45F22A-0943-420A-97BC-37C78E4A5DE8}"/>
    <cellStyle name="C5" xfId="35" xr:uid="{00000000-0005-0000-0000-000022000000}"/>
    <cellStyle name="C5 2" xfId="181" xr:uid="{2520B99D-08D0-46D0-8FD4-D986231E0144}"/>
    <cellStyle name="C5 2 2" xfId="182" xr:uid="{0ABA3B0B-0FFE-4D4E-A635-80116BF229B8}"/>
    <cellStyle name="C5 2 3" xfId="183" xr:uid="{C4DE52E2-A225-4721-A9BF-79D40A0FCB2E}"/>
    <cellStyle name="C5 2_FORM B - PRICES" xfId="184" xr:uid="{FF593EC7-2B87-48BF-B044-F5A03CACE4AC}"/>
    <cellStyle name="C5 3" xfId="185" xr:uid="{AB50042D-6824-4114-8258-96E6750E3A89}"/>
    <cellStyle name="C5 3 2" xfId="186" xr:uid="{18CE22EE-3794-47B7-B866-3EFE68848492}"/>
    <cellStyle name="C5 3_FORM B - PRICES" xfId="187" xr:uid="{AA6E1168-768F-4C7C-8126-605D813C512A}"/>
    <cellStyle name="C5 4" xfId="188" xr:uid="{55C08EE9-1E0B-4BE1-92BB-DCE08FE00FFD}"/>
    <cellStyle name="C6" xfId="36" xr:uid="{00000000-0005-0000-0000-000023000000}"/>
    <cellStyle name="C6 2" xfId="189" xr:uid="{D188FC45-749A-46F2-AACD-6749139FE8CF}"/>
    <cellStyle name="C6 2 2" xfId="190" xr:uid="{7F508F4F-464F-4783-9D8B-8D4360A4F736}"/>
    <cellStyle name="C6 2 3" xfId="191" xr:uid="{AFC6E43B-6C2D-499A-80E5-87B5B7BA9189}"/>
    <cellStyle name="C6 2_FORM B - PRICES" xfId="192" xr:uid="{697EE977-56ED-423E-BCE5-7300CD2E6CEC}"/>
    <cellStyle name="C6 3" xfId="193" xr:uid="{27172528-E383-4519-A203-F3C070AAA1D7}"/>
    <cellStyle name="C6 3 2" xfId="194" xr:uid="{E26699F2-BA24-43A9-8BEA-8FBD30A95DCA}"/>
    <cellStyle name="C6 3_FORM B - PRICES" xfId="195" xr:uid="{FC8B2F7C-E2A1-4055-A1DB-7A310640FA34}"/>
    <cellStyle name="C6 4" xfId="196" xr:uid="{7F01DA90-AEA7-477F-9B7E-C461BE708506}"/>
    <cellStyle name="C7" xfId="37" xr:uid="{00000000-0005-0000-0000-000024000000}"/>
    <cellStyle name="C7 2" xfId="197" xr:uid="{1419C108-6B21-403B-93D9-BF41300A90EF}"/>
    <cellStyle name="C7 2 2" xfId="198" xr:uid="{76B0E2F7-256B-4AB8-B4CC-BD0F8440A1A2}"/>
    <cellStyle name="C7 2 3" xfId="199" xr:uid="{CB7EE64E-1559-4969-BD8B-F843B97C67BB}"/>
    <cellStyle name="C7 2_FORM B - PRICES" xfId="200" xr:uid="{42AC916E-F87F-493E-AB87-48D2B7CF61B4}"/>
    <cellStyle name="C7 3" xfId="201" xr:uid="{68D67BCA-79FD-4DBD-A33E-9A12A5D7BED6}"/>
    <cellStyle name="C7 3 2" xfId="202" xr:uid="{AF24EA58-5B3C-45BF-8BA9-E8503736CA7D}"/>
    <cellStyle name="C7 3_FORM B - PRICES" xfId="203" xr:uid="{47C83796-11D5-48ED-97C6-BB1295736A23}"/>
    <cellStyle name="C7 4" xfId="204" xr:uid="{7A3A6F9F-B9B7-42C0-940C-EF005EDCA865}"/>
    <cellStyle name="C7Create" xfId="38" xr:uid="{00000000-0005-0000-0000-000025000000}"/>
    <cellStyle name="C7Create 2" xfId="205" xr:uid="{74771580-B813-47E2-8299-5613A49AACA3}"/>
    <cellStyle name="C7Create 2 2" xfId="206" xr:uid="{A0A525F8-EEFF-4733-846C-051436D489FB}"/>
    <cellStyle name="C7Create 2 3" xfId="207" xr:uid="{7406C48A-8827-4F9D-A3A3-A37681546234}"/>
    <cellStyle name="C7Create 2_FORM B - PRICES" xfId="208" xr:uid="{B8E12F39-CFEA-49F1-913A-95B650EC51CF}"/>
    <cellStyle name="C7Create 3" xfId="209" xr:uid="{A0AB2752-C660-4A0E-B466-C789407B6537}"/>
    <cellStyle name="C7Create 3 2" xfId="210" xr:uid="{022C100F-9C29-4461-B3FF-6711FE749E68}"/>
    <cellStyle name="C7Create 3_FORM B - PRICES" xfId="211" xr:uid="{D19B0AA2-A0A6-4CC1-9261-87243DD072FF}"/>
    <cellStyle name="C7Create 4" xfId="212" xr:uid="{2F216493-0F75-41D3-A2E7-DD21FE12E84F}"/>
    <cellStyle name="C8" xfId="39" xr:uid="{00000000-0005-0000-0000-000026000000}"/>
    <cellStyle name="C8 2" xfId="213" xr:uid="{7A0849D5-4487-4019-926B-C33A15210FB0}"/>
    <cellStyle name="C8 2 2" xfId="214" xr:uid="{010D656F-A207-4006-84C8-2A1AA33CEFE0}"/>
    <cellStyle name="C8 2 3" xfId="215" xr:uid="{9B6F0235-BFAC-411A-969B-FA85CBFB0087}"/>
    <cellStyle name="C8 2_FORM B - PRICES" xfId="216" xr:uid="{4A9D8667-1BCD-413E-B3F4-8F42D5A5E89E}"/>
    <cellStyle name="C8 3" xfId="217" xr:uid="{C6CF396E-9C17-41F0-82D0-A2B1987FD08F}"/>
    <cellStyle name="C8 3 2" xfId="218" xr:uid="{66257332-3EEF-42CB-A690-793B222D37CD}"/>
    <cellStyle name="C8 3_FORM B - PRICES" xfId="219" xr:uid="{0A8B8CB1-4032-4173-810F-D974613E6536}"/>
    <cellStyle name="C8 4" xfId="220" xr:uid="{C864BB52-E153-43A2-A485-BBA9CA729BB2}"/>
    <cellStyle name="C8Sctn" xfId="40" xr:uid="{00000000-0005-0000-0000-000027000000}"/>
    <cellStyle name="C8Sctn 2" xfId="221" xr:uid="{5599AF27-0F83-44BE-9902-73F5E53EC46E}"/>
    <cellStyle name="C8Sctn 2 2" xfId="222" xr:uid="{63FA8D28-0668-479A-B9CC-0FB66002EA39}"/>
    <cellStyle name="C8Sctn 2 3" xfId="223" xr:uid="{825878E5-D4CD-4F39-9B99-AB8947828582}"/>
    <cellStyle name="C8Sctn 2_FORM B - PRICES" xfId="224" xr:uid="{C4800C33-CE2B-44A4-9AC5-D24EC34A63C6}"/>
    <cellStyle name="C8Sctn 3" xfId="225" xr:uid="{A2BC8A0A-0DAB-429C-A136-1FEFF690E316}"/>
    <cellStyle name="Calculation" xfId="41" builtinId="22" customBuiltin="1"/>
    <cellStyle name="Calculation 2" xfId="226" xr:uid="{B092BF65-CEE0-485F-9B27-24917C0C1BF1}"/>
    <cellStyle name="Check Cell" xfId="42" builtinId="23" customBuiltin="1"/>
    <cellStyle name="Check Cell 2" xfId="227" xr:uid="{E59C26C7-FDA5-40C6-9990-A1A06C89EE2E}"/>
    <cellStyle name="Comma 2" xfId="77" xr:uid="{EC702F96-9D91-4571-A400-9ED7366BB558}"/>
    <cellStyle name="Comma 2 2" xfId="229" xr:uid="{ED44914C-57FC-4342-BE99-57442E820E95}"/>
    <cellStyle name="Comma 2 2 2" xfId="230" xr:uid="{C5A5EA44-06A7-43EA-A740-85731DC1BFC6}"/>
    <cellStyle name="Comma 2 3" xfId="231" xr:uid="{0122A0F0-CC15-40F2-AEB4-01D2C032C08F}"/>
    <cellStyle name="Comma 2 4" xfId="228" xr:uid="{772F4A44-FB17-4C79-903B-E67167AC3AFF}"/>
    <cellStyle name="Comma 3" xfId="232" xr:uid="{1CC19DCD-EF61-4ECF-8D71-1F923DF06E5A}"/>
    <cellStyle name="Continued" xfId="43" xr:uid="{00000000-0005-0000-0000-00002A000000}"/>
    <cellStyle name="Continued 2" xfId="233" xr:uid="{B3B2DA1C-9B59-40A8-BCE4-F3A7AD552030}"/>
    <cellStyle name="Continued 2 2" xfId="234" xr:uid="{0A4F15EB-6848-413F-82D3-4E34131CECF3}"/>
    <cellStyle name="Continued 2 3" xfId="235" xr:uid="{BF7FD30E-D848-4188-A895-2F2646862D8B}"/>
    <cellStyle name="Continued 2_FORM B - PRICES" xfId="236" xr:uid="{5C1E09B7-263C-47DC-B85D-2E5C5A33CDF9}"/>
    <cellStyle name="Continued 3" xfId="237" xr:uid="{E0B8BE62-C5AE-4FAF-A1D8-9CC27F2E636D}"/>
    <cellStyle name="Continued 3 2" xfId="238" xr:uid="{C84A9CBA-C8A9-4F4C-9B00-0B4733A0A9A3}"/>
    <cellStyle name="Continued 3_FORM B - PRICES" xfId="239" xr:uid="{38363C5E-AE83-4BFC-A1E0-60AB79B3F4DC}"/>
    <cellStyle name="Continued 4" xfId="240" xr:uid="{D2B50C9A-212E-4F10-807D-914948C13A82}"/>
    <cellStyle name="Currency 10" xfId="545" xr:uid="{1C642B14-4236-4A92-BB76-6DF314C0B45C}"/>
    <cellStyle name="Currency 2" xfId="242" xr:uid="{4086535E-E317-4D9C-885B-30F229E01BC8}"/>
    <cellStyle name="Currency 2 2" xfId="243" xr:uid="{C02AEAE2-E930-4857-B4A7-E7E86C2334BE}"/>
    <cellStyle name="Currency 2 3" xfId="244" xr:uid="{DB88DAD7-F044-4569-8D2D-C8E7B9E53DAB}"/>
    <cellStyle name="Currency 3" xfId="245" xr:uid="{FABF396B-76E8-411E-B194-66BC9C44395E}"/>
    <cellStyle name="Currency 4" xfId="246" xr:uid="{73D7CE4E-B7A4-4A1A-B1E8-47585188D69D}"/>
    <cellStyle name="Currency 4 2" xfId="247" xr:uid="{7B2BC7C4-6773-48BB-A52E-B73005410135}"/>
    <cellStyle name="Currency 5" xfId="248" xr:uid="{AA1E3628-5D7C-4949-A13A-B59CAE7CD9A3}"/>
    <cellStyle name="Currency 6" xfId="249" xr:uid="{B55951C3-DC41-42A8-B880-79DA8294D6BA}"/>
    <cellStyle name="Currency 7" xfId="250" xr:uid="{7B2FD930-62EB-4E4D-9860-A26FBE7EC87F}"/>
    <cellStyle name="Currency 8" xfId="251" xr:uid="{05CC6524-D5AA-4262-9536-164BBB7A226A}"/>
    <cellStyle name="Currency 9" xfId="241" xr:uid="{F599C206-E782-4485-B26F-4AF5F83FD21C}"/>
    <cellStyle name="Explanatory Text" xfId="44" builtinId="53" customBuiltin="1"/>
    <cellStyle name="Explanatory Text 2" xfId="252" xr:uid="{CC8EAA36-7076-48F6-8CF4-04A5BE603884}"/>
    <cellStyle name="Good" xfId="45" builtinId="26" customBuiltin="1"/>
    <cellStyle name="Good 2" xfId="253" xr:uid="{8551FB25-FD44-4E4B-9B90-AF860849C1D6}"/>
    <cellStyle name="Heading 1" xfId="46" builtinId="16" customBuiltin="1"/>
    <cellStyle name="Heading 1 2" xfId="254" xr:uid="{CB5F1B42-1B4A-4643-8994-24032FB619C6}"/>
    <cellStyle name="Heading 2" xfId="47" builtinId="17" customBuiltin="1"/>
    <cellStyle name="Heading 2 2" xfId="255" xr:uid="{98931B0D-F28F-4415-BC44-45D81486E829}"/>
    <cellStyle name="Heading 3" xfId="48" builtinId="18" customBuiltin="1"/>
    <cellStyle name="Heading 3 2" xfId="256" xr:uid="{7990A04A-FC29-4598-8A89-660F72AD660B}"/>
    <cellStyle name="Heading 4" xfId="49" builtinId="19" customBuiltin="1"/>
    <cellStyle name="Heading 4 2" xfId="257" xr:uid="{EF189C78-5EE9-47BA-A955-A69F505DAC5C}"/>
    <cellStyle name="Input" xfId="50" builtinId="20" customBuiltin="1"/>
    <cellStyle name="Input 2" xfId="258" xr:uid="{B0ED2CEC-78CF-4691-9E1D-ECCC393F44A1}"/>
    <cellStyle name="Linked Cell" xfId="51" builtinId="24" customBuiltin="1"/>
    <cellStyle name="Linked Cell 2" xfId="259" xr:uid="{60E6724D-D437-4AE4-B5DD-006AEA2836F3}"/>
    <cellStyle name="Neutral" xfId="52" builtinId="28" customBuiltin="1"/>
    <cellStyle name="Neutral 2" xfId="260" xr:uid="{3CB1443C-017E-4184-B56A-A2F568AF957C}"/>
    <cellStyle name="Normal" xfId="0" builtinId="0"/>
    <cellStyle name="Normal 10" xfId="261" xr:uid="{4EBECCE4-A515-43A3-AE2A-D796B84BE08B}"/>
    <cellStyle name="Normal 10 2" xfId="262" xr:uid="{BC319D57-6EEC-4752-9ECF-07EB1C64F178}"/>
    <cellStyle name="Normal 10 2 2" xfId="263" xr:uid="{B8DE7162-ED31-4FB6-BA4E-FA1D8333166D}"/>
    <cellStyle name="Normal 10 3" xfId="264" xr:uid="{9AADAE0F-0AD2-4A58-9450-57EF5AB8DC45}"/>
    <cellStyle name="Normal 11" xfId="265" xr:uid="{1E50A144-D47B-4960-9A5F-96176347DF3E}"/>
    <cellStyle name="Normal 11 2" xfId="266" xr:uid="{C12FC230-D9B8-48B6-8D0C-CDA87A93A19F}"/>
    <cellStyle name="Normal 11 2 2" xfId="267" xr:uid="{E8AAFEA5-2488-4C97-9110-8385CEBB7777}"/>
    <cellStyle name="Normal 11 3" xfId="268" xr:uid="{629CBB52-C8D7-4295-8C15-FBC9FCED776A}"/>
    <cellStyle name="Normal 12" xfId="269" xr:uid="{880BB508-4B96-478F-BEE7-31B37D2ED1AC}"/>
    <cellStyle name="Normal 12 2" xfId="270" xr:uid="{0297A63B-CFBB-43CE-8A76-4722FFEBB6C2}"/>
    <cellStyle name="Normal 12 2 2" xfId="271" xr:uid="{E5ADEAEC-BAB7-4338-8B4B-80AE185ABFE2}"/>
    <cellStyle name="Normal 12 3" xfId="272" xr:uid="{4A8E0227-C55D-4046-A2AA-2DC1312E25F8}"/>
    <cellStyle name="Normal 13" xfId="273" xr:uid="{E82B9132-77F2-4182-88E2-6E9135BBBCDA}"/>
    <cellStyle name="Normal 13 2" xfId="274" xr:uid="{5B202A6C-B3C0-49E5-9710-E11B7DEA8FE0}"/>
    <cellStyle name="Normal 13 2 2" xfId="275" xr:uid="{1D5DF8DD-116D-468D-8E93-2681413C597E}"/>
    <cellStyle name="Normal 13 3" xfId="276" xr:uid="{9C529FFC-1185-4122-8ACA-0F474AA565F8}"/>
    <cellStyle name="Normal 14" xfId="277" xr:uid="{F7F5E381-EC86-4F7C-8BA5-C15585069A16}"/>
    <cellStyle name="Normal 14 2" xfId="278" xr:uid="{690CE629-5E19-4309-974C-ACC8C4297F4E}"/>
    <cellStyle name="Normal 14 2 2" xfId="279" xr:uid="{D8D5BDDD-38FC-46DB-BD84-8F2D0EE4BBF3}"/>
    <cellStyle name="Normal 14 3" xfId="280" xr:uid="{F3E030B9-89CB-4E23-A658-E1BC3CCB78A3}"/>
    <cellStyle name="Normal 15" xfId="281" xr:uid="{8361D64A-7349-4138-B3C0-EF41DEFACE8F}"/>
    <cellStyle name="Normal 15 2" xfId="282" xr:uid="{900A73A6-4744-445A-AFD3-0C7576325A2F}"/>
    <cellStyle name="Normal 15 2 2" xfId="283" xr:uid="{B88D80F6-1C24-458B-866E-615A63E38FB2}"/>
    <cellStyle name="Normal 15 3" xfId="284" xr:uid="{2298DBFD-AC6B-47AC-B9D5-EA09D2DB9616}"/>
    <cellStyle name="Normal 16" xfId="285" xr:uid="{86E2D68B-D443-4567-8883-C17332651122}"/>
    <cellStyle name="Normal 16 2" xfId="286" xr:uid="{A277902A-A666-4465-B97C-187803AFCAD4}"/>
    <cellStyle name="Normal 16 2 2" xfId="287" xr:uid="{42BDB540-5723-4AA2-BD2E-1953005EF956}"/>
    <cellStyle name="Normal 16 3" xfId="288" xr:uid="{081FAB84-37BE-4E6B-A9F1-5348C89C4ED7}"/>
    <cellStyle name="Normal 17" xfId="289" xr:uid="{9D1D9DF8-624D-48C7-8467-7CDF0725D482}"/>
    <cellStyle name="Normal 17 2" xfId="290" xr:uid="{2DCC09C8-4D15-4729-8705-11E7A11980FC}"/>
    <cellStyle name="Normal 17 2 2" xfId="291" xr:uid="{BAE7C08E-EBDD-47CF-8081-214AE85D1C59}"/>
    <cellStyle name="Normal 17 3" xfId="292" xr:uid="{608786F6-53D9-4E14-BF5C-ECD55A910D81}"/>
    <cellStyle name="Normal 18" xfId="293" xr:uid="{44C5ADB9-2F05-46CE-B2F6-87320792F073}"/>
    <cellStyle name="Normal 18 2" xfId="294" xr:uid="{33F427C0-2A5D-4522-B199-17CDACA24EBB}"/>
    <cellStyle name="Normal 18 2 2" xfId="295" xr:uid="{079F270A-74B3-44AA-9EC0-282AD38E6432}"/>
    <cellStyle name="Normal 18 3" xfId="296" xr:uid="{36567611-7D80-431E-92B7-B93A4C910914}"/>
    <cellStyle name="Normal 19" xfId="297" xr:uid="{15F68666-4C71-4E20-BE55-3ABCF839D944}"/>
    <cellStyle name="Normal 19 2" xfId="298" xr:uid="{3743CE83-E47D-4CB7-8246-084EE5A4C37C}"/>
    <cellStyle name="Normal 19 2 2" xfId="299" xr:uid="{FB423E25-2711-4D69-97B0-9A8027B7FF9C}"/>
    <cellStyle name="Normal 19 3" xfId="300" xr:uid="{58C1102F-56A4-4572-BB53-C16D6AD0E94F}"/>
    <cellStyle name="Normal 2" xfId="53" xr:uid="{00000000-0005-0000-0000-000035000000}"/>
    <cellStyle name="Normal 2 2" xfId="302" xr:uid="{F9B6907E-1FC9-4AF1-A279-303FA0137B30}"/>
    <cellStyle name="Normal 2 2 2" xfId="303" xr:uid="{6414852C-1CFC-4657-BB55-E47418F3953A}"/>
    <cellStyle name="Normal 2 2 2 2" xfId="304" xr:uid="{5EA5CAB0-78CE-4765-9534-3179F4002932}"/>
    <cellStyle name="Normal 2 2 2 3" xfId="305" xr:uid="{F416553C-D7DF-4C8C-A64A-B36DBEC0E7C6}"/>
    <cellStyle name="Normal 2 2 3" xfId="306" xr:uid="{0C72A706-9649-41BC-ACC7-476239A567E6}"/>
    <cellStyle name="Normal 2 2 4" xfId="307" xr:uid="{0CD123AC-206B-45B8-87C9-89AB73452C41}"/>
    <cellStyle name="Normal 2 2 5" xfId="308" xr:uid="{6E55B1C2-A38E-4FF5-9FA0-F6BA45DCE0C9}"/>
    <cellStyle name="Normal 2 3" xfId="309" xr:uid="{7FBFD62A-7B70-4C1B-9386-1EFCCD865D65}"/>
    <cellStyle name="Normal 2 4" xfId="73" xr:uid="{5D6CB844-E1BB-4C5F-A251-B5CE45C6661D}"/>
    <cellStyle name="Normal 2 4 2" xfId="310" xr:uid="{CFF549BF-86FD-4C99-8D71-DE1EF8626F92}"/>
    <cellStyle name="Normal 2 5" xfId="311" xr:uid="{1A64F4C6-E547-4DFD-B2B4-B2E3CA91A5CC}"/>
    <cellStyle name="Normal 2 6" xfId="312" xr:uid="{1B00E3B3-04F2-4582-B0D9-C1249C168F08}"/>
    <cellStyle name="Normal 2 7" xfId="301" xr:uid="{9A0D4D1A-AECF-4AB2-B68C-DCBF43126A4A}"/>
    <cellStyle name="Normal 20" xfId="313" xr:uid="{9BEE32B5-9B80-4009-B327-2AAF1E38A137}"/>
    <cellStyle name="Normal 20 2" xfId="314" xr:uid="{5B9CF9D7-9F4B-4FE2-A20A-0B726E2CE755}"/>
    <cellStyle name="Normal 20 2 2" xfId="315" xr:uid="{186FF9FC-19A2-42AD-A6FF-8302ABF88DF3}"/>
    <cellStyle name="Normal 20 3" xfId="316" xr:uid="{74D40F97-1479-4E12-8CD4-D5158AD50FDE}"/>
    <cellStyle name="Normal 21" xfId="317" xr:uid="{1498488D-87A1-4CD3-894F-EE5C48326745}"/>
    <cellStyle name="Normal 21 2" xfId="318" xr:uid="{E641A54E-1B28-460E-AB3A-DED81F08868F}"/>
    <cellStyle name="Normal 21 2 2" xfId="319" xr:uid="{7EEECF45-5D17-4CD8-9DCC-A427CD47A651}"/>
    <cellStyle name="Normal 21 3" xfId="320" xr:uid="{5FFDC92B-EB72-4F07-914B-60AFBEFCDE1C}"/>
    <cellStyle name="Normal 22" xfId="321" xr:uid="{8AC42C7B-D6AC-4506-BA6C-43585F0D0BC7}"/>
    <cellStyle name="Normal 22 2" xfId="322" xr:uid="{01B44D35-F18B-4240-9BF0-0F4CDAC6D475}"/>
    <cellStyle name="Normal 22 2 2" xfId="323" xr:uid="{EF0534C1-9C9B-438B-8624-7C891AEA1315}"/>
    <cellStyle name="Normal 22 3" xfId="324" xr:uid="{7A2318CF-E718-4645-A6F1-2E013F9351F6}"/>
    <cellStyle name="Normal 23" xfId="325" xr:uid="{8E569DEE-FA61-4981-A294-301C5850436A}"/>
    <cellStyle name="Normal 23 2" xfId="326" xr:uid="{83B923F2-9B73-4495-AC86-901BCD90E838}"/>
    <cellStyle name="Normal 23 2 2" xfId="327" xr:uid="{658CE15E-730D-4EB1-B1AD-7B770D10C05B}"/>
    <cellStyle name="Normal 23 3" xfId="328" xr:uid="{62F0BD4B-46A4-455D-A851-413EE9CC5C9E}"/>
    <cellStyle name="Normal 24" xfId="329" xr:uid="{211EB1D8-394E-4E77-9015-304C406195E1}"/>
    <cellStyle name="Normal 24 2" xfId="330" xr:uid="{E4EE357C-0748-49B6-91FC-7822ED8430BA}"/>
    <cellStyle name="Normal 24 2 2" xfId="331" xr:uid="{E9E729E9-995B-45FA-8EF2-23A41F352369}"/>
    <cellStyle name="Normal 24 3" xfId="332" xr:uid="{5B5268D2-53A1-46D6-9F28-9F73F6F4F068}"/>
    <cellStyle name="Normal 25" xfId="333" xr:uid="{473A3114-DA0C-4149-8C54-08399325BDB1}"/>
    <cellStyle name="Normal 25 2" xfId="334" xr:uid="{262FC63E-F1C2-44CB-81EB-A7FF236D04E8}"/>
    <cellStyle name="Normal 25 2 2" xfId="335" xr:uid="{3125371C-7617-4D1B-AC36-D356475DF8D3}"/>
    <cellStyle name="Normal 25 3" xfId="336" xr:uid="{A27F69F0-6C5E-4E86-B345-E440837D7A25}"/>
    <cellStyle name="Normal 26" xfId="337" xr:uid="{E8382079-AA41-4314-BEFF-C7B321AC363E}"/>
    <cellStyle name="Normal 26 2" xfId="338" xr:uid="{C36D705E-8E12-4575-87C4-35BCE632E2E3}"/>
    <cellStyle name="Normal 26 2 2" xfId="339" xr:uid="{01CD30D5-E225-4838-B843-122DDA92DAE5}"/>
    <cellStyle name="Normal 26 3" xfId="340" xr:uid="{4F9461AF-2184-49C0-84B9-2ECEE613675D}"/>
    <cellStyle name="Normal 27" xfId="341" xr:uid="{AED80FBF-BCA3-47A6-BC0C-B15BCF8C6251}"/>
    <cellStyle name="Normal 27 2" xfId="342" xr:uid="{EB08EFEC-F7A7-4E0B-808D-3363D6C64695}"/>
    <cellStyle name="Normal 27 2 2" xfId="343" xr:uid="{3AD8FDFA-BA37-45DF-A8EE-475896ACEE28}"/>
    <cellStyle name="Normal 27 3" xfId="344" xr:uid="{5076E85F-860F-407A-9151-62DFD58B9388}"/>
    <cellStyle name="Normal 28" xfId="345" xr:uid="{4D7D0427-556C-4A55-8C5A-F5F00C32FD15}"/>
    <cellStyle name="Normal 28 2" xfId="346" xr:uid="{AC05DA9D-4011-4E67-807A-F2E90E4DBC85}"/>
    <cellStyle name="Normal 28 2 2" xfId="347" xr:uid="{2A585647-232C-41FD-9A29-668BAF7093EA}"/>
    <cellStyle name="Normal 28 3" xfId="348" xr:uid="{EB64EAC2-E3D0-4B8F-92BC-AAFCA33D8038}"/>
    <cellStyle name="Normal 29" xfId="349" xr:uid="{1A21DA56-E18D-49E2-8763-4E52A389C856}"/>
    <cellStyle name="Normal 29 2" xfId="350" xr:uid="{8CACA8F5-227A-4598-895E-6D82A188345B}"/>
    <cellStyle name="Normal 29 2 2" xfId="351" xr:uid="{69BCD1DA-6554-406B-A32F-584C9EEA4CBA}"/>
    <cellStyle name="Normal 29 3" xfId="352" xr:uid="{011F6DE3-E340-4CF3-9426-74F5A170BEC7}"/>
    <cellStyle name="Normal 3" xfId="69" xr:uid="{00000000-0005-0000-0000-000036000000}"/>
    <cellStyle name="Normal 3 2" xfId="70" xr:uid="{00000000-0005-0000-0000-000037000000}"/>
    <cellStyle name="Normal 3 2 2" xfId="353" xr:uid="{51A3B001-4357-46AD-8707-7221EFCCC253}"/>
    <cellStyle name="Normal 3 2 2 2" xfId="354" xr:uid="{B70D003C-CF72-46E2-A154-C8B0D70DB1BD}"/>
    <cellStyle name="Normal 3 2 2 3" xfId="355" xr:uid="{B5158684-2352-4615-994E-580852A4F665}"/>
    <cellStyle name="Normal 3 2 3" xfId="356" xr:uid="{681221DF-37AA-484B-8FC2-015F9E8FF78A}"/>
    <cellStyle name="Normal 3 3" xfId="74" xr:uid="{F7D610A6-F1B0-43CA-882E-01E7C7BBFB3F}"/>
    <cellStyle name="Normal 3 3 2" xfId="357" xr:uid="{3C64AC28-A492-4EEC-AFDB-206A6BD41150}"/>
    <cellStyle name="Normal 3 4" xfId="358" xr:uid="{EEDF937F-7348-46F9-ABEE-5D3993F5C647}"/>
    <cellStyle name="Normal 3 4 2" xfId="359" xr:uid="{469B3DDF-C26C-4B40-A3C0-3BCB6384C96A}"/>
    <cellStyle name="Normal 30" xfId="360" xr:uid="{23B8B03A-4A27-4B96-88B0-431A9EEC680B}"/>
    <cellStyle name="Normal 30 2" xfId="361" xr:uid="{137A845D-4CA6-4916-AC50-203BE7A65341}"/>
    <cellStyle name="Normal 30 2 2" xfId="362" xr:uid="{76CD68E2-B3D3-4C6A-8017-D18FDF2B50A2}"/>
    <cellStyle name="Normal 30 3" xfId="363" xr:uid="{4E2324B0-29D6-4EDA-BF11-21573EC63BBE}"/>
    <cellStyle name="Normal 31" xfId="364" xr:uid="{C34B8FEB-751B-4753-8A78-65EE1535B320}"/>
    <cellStyle name="Normal 31 2" xfId="365" xr:uid="{828361CE-15AA-4F22-9EF4-A564BCCA7261}"/>
    <cellStyle name="Normal 31 2 2" xfId="366" xr:uid="{F0E35B0A-8BCB-480D-BAAE-9433B68A0AC2}"/>
    <cellStyle name="Normal 31 3" xfId="367" xr:uid="{02A521B5-7432-4431-8979-B0C3E49949A6}"/>
    <cellStyle name="Normal 32" xfId="368" xr:uid="{D7E35257-8F67-4813-9B31-D076A07EF213}"/>
    <cellStyle name="Normal 32 2" xfId="369" xr:uid="{08992817-9504-4365-BC04-2419B5401E97}"/>
    <cellStyle name="Normal 32 2 2" xfId="370" xr:uid="{C0F326CC-0DCC-47B4-9FE6-8C9745ECBC5C}"/>
    <cellStyle name="Normal 32 3" xfId="371" xr:uid="{FC891E96-D1F9-4E73-97EC-8DA2BFDA912C}"/>
    <cellStyle name="Normal 33" xfId="372" xr:uid="{901C184F-6798-40F0-806A-EF8C884544FB}"/>
    <cellStyle name="Normal 33 2" xfId="373" xr:uid="{3B6CE049-A1DE-4DE0-A597-000B89E51DC0}"/>
    <cellStyle name="Normal 33 2 2" xfId="374" xr:uid="{51A3B570-24D7-476B-9125-A76C9B0042B7}"/>
    <cellStyle name="Normal 33 3" xfId="375" xr:uid="{BD7DB219-F282-4346-84BF-9E11C2F6270B}"/>
    <cellStyle name="Normal 34" xfId="376" xr:uid="{6442DBF5-14E3-4CFA-95CA-49CA450D998E}"/>
    <cellStyle name="Normal 34 2" xfId="377" xr:uid="{D5F5DB2A-6BB5-4126-8607-8FC8F60F8DFA}"/>
    <cellStyle name="Normal 34 2 2" xfId="378" xr:uid="{DD899892-255C-48C7-B601-FEA290488713}"/>
    <cellStyle name="Normal 34 3" xfId="379" xr:uid="{6A3FF068-C38C-444E-BB0C-F8BAFF40D06B}"/>
    <cellStyle name="Normal 35" xfId="380" xr:uid="{E119BA48-3511-41EF-BDEC-9BC63FDB5492}"/>
    <cellStyle name="Normal 35 2" xfId="381" xr:uid="{B6410FC5-5DDF-41F1-A810-0B1D710EC36D}"/>
    <cellStyle name="Normal 35 2 2" xfId="382" xr:uid="{F47D2886-65A4-4341-8731-D33406BEF525}"/>
    <cellStyle name="Normal 35 3" xfId="383" xr:uid="{C90044ED-65DF-478A-9916-2A3C4B695D14}"/>
    <cellStyle name="Normal 36" xfId="384" xr:uid="{EDF962BA-9E62-4B53-9F77-B5DE1BC16099}"/>
    <cellStyle name="Normal 36 2" xfId="385" xr:uid="{ABDD3322-005E-47AD-961D-BC4DA14D382E}"/>
    <cellStyle name="Normal 36 2 2" xfId="386" xr:uid="{9899BC6E-1255-4FD4-8925-B071504B2D87}"/>
    <cellStyle name="Normal 36 3" xfId="387" xr:uid="{14F86128-C321-4EF7-9EDF-73C83BC8567B}"/>
    <cellStyle name="Normal 37" xfId="388" xr:uid="{D8C35FB1-C6BB-4B1B-A4CD-C370F1BE59FA}"/>
    <cellStyle name="Normal 37 2" xfId="389" xr:uid="{412C24B9-B811-4A52-A7CD-4F73CE0C9084}"/>
    <cellStyle name="Normal 37 2 2" xfId="390" xr:uid="{5BE40D7E-3C5C-43AA-97A0-13C080E6F620}"/>
    <cellStyle name="Normal 37 3" xfId="391" xr:uid="{CCCED0F8-CF53-471C-9337-FE8098D96660}"/>
    <cellStyle name="Normal 38" xfId="392" xr:uid="{7C7D2641-3588-40B9-B85B-C373839BE11B}"/>
    <cellStyle name="Normal 38 2" xfId="393" xr:uid="{757DF1B2-AC8E-411C-B5BE-75BCBEEA1EE7}"/>
    <cellStyle name="Normal 38 2 2" xfId="394" xr:uid="{AC9CC658-EF58-49BA-9BFD-495C2472618B}"/>
    <cellStyle name="Normal 38 3" xfId="395" xr:uid="{CE8E3D28-BDBD-40B4-900C-97C4AE1134F6}"/>
    <cellStyle name="Normal 39" xfId="396" xr:uid="{DC179BEC-BEEC-4DCE-9F81-3F3DCE5E19A4}"/>
    <cellStyle name="Normal 39 2" xfId="397" xr:uid="{6C07F753-6DC0-49FD-AB48-5C47610C98C0}"/>
    <cellStyle name="Normal 39 2 2" xfId="398" xr:uid="{734C9A50-BFB1-4C3F-9BB3-43C7840FD110}"/>
    <cellStyle name="Normal 39 3" xfId="399" xr:uid="{63A28707-B989-4E2C-8D79-88E7D309DA31}"/>
    <cellStyle name="Normal 4" xfId="71" xr:uid="{239962EF-43CF-4B36-9850-DA4DA2FEFADD}"/>
    <cellStyle name="Normal 4 2" xfId="82" xr:uid="{6F2248D5-8678-4B2A-B880-681B21369497}"/>
    <cellStyle name="Normal 4 3" xfId="401" xr:uid="{6A09FB5B-F1F4-49B6-92EF-70DD321AB59C}"/>
    <cellStyle name="Normal 4 4" xfId="400" xr:uid="{C86A3E6E-7FDF-4B74-9E36-37A3062434F9}"/>
    <cellStyle name="Normal 40" xfId="402" xr:uid="{DE71C9D8-E1DC-417D-8EC3-7018BE40F470}"/>
    <cellStyle name="Normal 40 2" xfId="403" xr:uid="{A01CD72B-DED6-4C3C-8BA1-F09023483936}"/>
    <cellStyle name="Normal 40 2 2" xfId="404" xr:uid="{B197BD9D-CCF0-46C8-BF05-6F0783C7B214}"/>
    <cellStyle name="Normal 40 3" xfId="405" xr:uid="{28B99144-A74A-454B-AF51-7A2556494982}"/>
    <cellStyle name="Normal 41" xfId="406" xr:uid="{4C2EFD46-A8D5-4D65-A71D-A99CAAE72F11}"/>
    <cellStyle name="Normal 41 2" xfId="407" xr:uid="{35ED2CE8-10BC-4635-B877-5020E6956A80}"/>
    <cellStyle name="Normal 41 2 2" xfId="408" xr:uid="{5ACEF752-BBBB-44F1-886E-8B737998424B}"/>
    <cellStyle name="Normal 41 3" xfId="409" xr:uid="{E7F393CD-E48C-4129-B9CC-712472B2DCBE}"/>
    <cellStyle name="Normal 42" xfId="410" xr:uid="{C2A406A4-7610-4FCF-BF5F-72B7613EA4C9}"/>
    <cellStyle name="Normal 42 2" xfId="411" xr:uid="{1AEB81D5-C40D-4960-BAC6-446424062DEE}"/>
    <cellStyle name="Normal 42 2 2" xfId="412" xr:uid="{13EA8339-877C-4265-877E-6920F4F09202}"/>
    <cellStyle name="Normal 42 3" xfId="413" xr:uid="{6509F3F8-62D7-4609-BC71-626FA0B7C438}"/>
    <cellStyle name="Normal 43" xfId="414" xr:uid="{1AC38E2E-9D80-485B-9215-E75B4F431C56}"/>
    <cellStyle name="Normal 43 2" xfId="415" xr:uid="{E9D82FAC-8F20-41BA-9A44-0560C9B6389B}"/>
    <cellStyle name="Normal 43 2 2" xfId="416" xr:uid="{BB60A8BD-86AA-4F1E-B8CA-4B5CB93D48C6}"/>
    <cellStyle name="Normal 43 3" xfId="417" xr:uid="{6E9DD14B-8F68-49B0-BCA5-4FF8C460A76A}"/>
    <cellStyle name="Normal 44" xfId="418" xr:uid="{B50E4A2D-D6D9-485D-8293-31947CC55E54}"/>
    <cellStyle name="Normal 44 2" xfId="419" xr:uid="{F9ADB7E9-6AE2-4E33-BC20-26AA1098C417}"/>
    <cellStyle name="Normal 44 2 2" xfId="420" xr:uid="{53B6D598-349E-4BC8-8825-E60B4AE2F5A3}"/>
    <cellStyle name="Normal 44 3" xfId="421" xr:uid="{D7006CB5-86D0-4C06-A51E-8B73E1DDAEB6}"/>
    <cellStyle name="Normal 45" xfId="422" xr:uid="{637A2336-7E45-45D8-A277-63F6E3E6164D}"/>
    <cellStyle name="Normal 45 2" xfId="423" xr:uid="{A7D2DB68-1982-41A2-9103-368AFBA5C585}"/>
    <cellStyle name="Normal 45 2 2" xfId="424" xr:uid="{EBBE299D-EF2F-4C01-A0D3-D2765452B844}"/>
    <cellStyle name="Normal 45 3" xfId="425" xr:uid="{7D0608FB-0A42-4004-941A-EFD1796D5DA7}"/>
    <cellStyle name="Normal 46" xfId="426" xr:uid="{DDFAEA1A-D672-4CB1-BF4F-0616E1646D3E}"/>
    <cellStyle name="Normal 46 2" xfId="427" xr:uid="{B814B834-F8CE-45F3-B11E-EFDF02D65248}"/>
    <cellStyle name="Normal 46 2 2" xfId="428" xr:uid="{BD8AAF45-88CF-4CC7-BCA6-ACFBF3A3253C}"/>
    <cellStyle name="Normal 46 3" xfId="429" xr:uid="{B68BED4E-B3DC-4904-BC56-6C1F143844B3}"/>
    <cellStyle name="Normal 47" xfId="430" xr:uid="{6846BFAE-B7E8-4AAC-976A-23248E317C9F}"/>
    <cellStyle name="Normal 47 2" xfId="431" xr:uid="{1D359B7B-55EF-407F-9493-E410863271E4}"/>
    <cellStyle name="Normal 47 2 2" xfId="432" xr:uid="{41068906-A733-48F2-8A17-F08D489234D0}"/>
    <cellStyle name="Normal 47 3" xfId="433" xr:uid="{35072348-1EE5-4678-AFDA-35A6B5C0836F}"/>
    <cellStyle name="Normal 48" xfId="434" xr:uid="{DB5327EE-311D-40FB-90D6-1C78B5D2FFBC}"/>
    <cellStyle name="Normal 48 2" xfId="435" xr:uid="{2FE60592-9158-4708-A9B4-1E063E950B39}"/>
    <cellStyle name="Normal 48 2 2" xfId="436" xr:uid="{FF95D8A9-CFDE-4170-9755-83E876153620}"/>
    <cellStyle name="Normal 48 3" xfId="437" xr:uid="{2F1429F2-74C5-4DB6-9652-6ED0D76712D5}"/>
    <cellStyle name="Normal 49" xfId="438" xr:uid="{C9DCD498-56FA-4039-A461-5F736FF1FDAD}"/>
    <cellStyle name="Normal 49 2" xfId="439" xr:uid="{F0801891-40F8-4BA1-9289-3AEC1A7EEB85}"/>
    <cellStyle name="Normal 49 2 2" xfId="440" xr:uid="{FAC341DA-6F46-4704-BF12-8BEEE5AD195F}"/>
    <cellStyle name="Normal 49 3" xfId="441" xr:uid="{3CB39C7E-8669-4026-9777-A3533A3CDEBD}"/>
    <cellStyle name="Normal 5" xfId="75" xr:uid="{4127A6B3-BF58-47DE-9414-5BEF173491C3}"/>
    <cellStyle name="Normal 5 2" xfId="76" xr:uid="{8BB8583B-83D7-4848-AE3C-BE6E5CEF99F8}"/>
    <cellStyle name="Normal 5 2 2" xfId="444" xr:uid="{FD7609F6-6541-4ABD-9BD4-AAC0B8CA5CA8}"/>
    <cellStyle name="Normal 5 2 2 2" xfId="547" xr:uid="{A942A51F-03FA-4C85-9B3D-C775501906FB}"/>
    <cellStyle name="Normal 5 2 2 2 2" xfId="548" xr:uid="{1B8CDAD6-C31F-411E-9DAA-61B4F9B66C94}"/>
    <cellStyle name="Normal 5 2 2 3" xfId="550" xr:uid="{AFA1E929-9F63-4B68-A07E-D603493E400B}"/>
    <cellStyle name="Normal 5 2 3" xfId="445" xr:uid="{72587AB6-F2B9-4F20-A2EB-BA0CC4924D7C}"/>
    <cellStyle name="Normal 5 2 4" xfId="446" xr:uid="{8DFA116B-6F46-40BA-B8AD-F6D150AA7144}"/>
    <cellStyle name="Normal 5 2 5" xfId="443" xr:uid="{5430CFDB-878D-4F83-B3C5-A04796B242FB}"/>
    <cellStyle name="Normal 5 3" xfId="447" xr:uid="{73A2F88A-5BE4-46F8-B5AB-399E015511A2}"/>
    <cellStyle name="Normal 5 3 2" xfId="448" xr:uid="{14B9AFCD-4008-4FC5-991B-E1E9B148828F}"/>
    <cellStyle name="Normal 5 3 3" xfId="449" xr:uid="{84293E5D-3586-4B38-A2D9-CF806BFFF6FD}"/>
    <cellStyle name="Normal 5 4" xfId="450" xr:uid="{6B7353A4-6FC5-4619-94FF-32A804F4E5D5}"/>
    <cellStyle name="Normal 5 4 2" xfId="451" xr:uid="{7A126604-B344-4923-96E3-A48ADB57B6CA}"/>
    <cellStyle name="Normal 5 5" xfId="442" xr:uid="{598BB6DD-35CD-4326-9951-3434E9086E90}"/>
    <cellStyle name="Normal 5_FORM B - PRICES" xfId="452" xr:uid="{80197F69-6EA2-44FC-888A-21B855AC7677}"/>
    <cellStyle name="Normal 50" xfId="453" xr:uid="{E3A7BBAA-F3AA-41C9-95E3-FE8A3173EB8A}"/>
    <cellStyle name="Normal 50 2" xfId="454" xr:uid="{91E8CA37-30AA-4476-A1C6-99A4A6C742A0}"/>
    <cellStyle name="Normal 50 2 2" xfId="455" xr:uid="{9CE264FE-2418-4F71-A822-D5E2A63B0705}"/>
    <cellStyle name="Normal 50 3" xfId="456" xr:uid="{F0714EA4-EC24-48A0-8349-F45334E1D38E}"/>
    <cellStyle name="Normal 51" xfId="457" xr:uid="{E3D2BAD6-C37E-4E90-A6AE-3DCC5A440DCC}"/>
    <cellStyle name="Normal 51 2" xfId="458" xr:uid="{12D61011-B078-4703-8164-8664C858BF73}"/>
    <cellStyle name="Normal 51 3" xfId="459" xr:uid="{C67B8FC2-B1C3-4DA3-9C82-E6D9FAD9D54B}"/>
    <cellStyle name="Normal 51 4" xfId="460" xr:uid="{178A8570-B410-46FB-9065-ABE0EC461381}"/>
    <cellStyle name="Normal 52" xfId="461" xr:uid="{7046414A-2CAF-475F-8D3E-C3F05DE399B0}"/>
    <cellStyle name="Normal 53" xfId="462" xr:uid="{BE0856FB-4876-4488-ADB0-E857FBB25AB8}"/>
    <cellStyle name="Normal 54" xfId="463" xr:uid="{9FC3683B-33E5-4F03-BF1D-310A5E69F2A4}"/>
    <cellStyle name="Normal 54 2" xfId="464" xr:uid="{FC6E55F0-FF8C-4EC1-925B-D4C31A448E8E}"/>
    <cellStyle name="Normal 55" xfId="465" xr:uid="{E50062F8-5E29-417E-9377-6AF68289F024}"/>
    <cellStyle name="Normal 56" xfId="466" xr:uid="{E056AE9D-CE5A-4C76-9A69-520BEA3A8AEC}"/>
    <cellStyle name="Normal 57" xfId="467" xr:uid="{7C0CF4B8-316C-4252-B733-1E6CE7FF4375}"/>
    <cellStyle name="Normal 58" xfId="83" xr:uid="{9ADA5618-C67E-4A97-B4F2-1EDA6B8F0929}"/>
    <cellStyle name="Normal 58 2" xfId="546" xr:uid="{0954942A-574F-4910-A113-60D5E1F4269C}"/>
    <cellStyle name="Normal 58 3" xfId="549" xr:uid="{83241B66-5DC2-48A7-9FDF-E78219B0B6B9}"/>
    <cellStyle name="Normal 59" xfId="544" xr:uid="{2572E372-1D9B-46F4-ABF5-EABCB04ACA56}"/>
    <cellStyle name="Normal 6" xfId="72" xr:uid="{C3E37452-A8E4-4781-8BCA-F77D2758683C}"/>
    <cellStyle name="Normal 6 2" xfId="79" xr:uid="{3567B874-72CD-4988-8540-77B356070963}"/>
    <cellStyle name="Normal 6 2 2" xfId="470" xr:uid="{74901C69-C446-4DA5-A36C-6DC21D55ECEB}"/>
    <cellStyle name="Normal 6 2 2 2" xfId="471" xr:uid="{8F2CE2F6-71F1-48D6-98DD-44EC907A9CCC}"/>
    <cellStyle name="Normal 6 2 3" xfId="472" xr:uid="{361CC47F-75D4-43C3-AF2D-90DFA1983964}"/>
    <cellStyle name="Normal 6 2 4" xfId="469" xr:uid="{215B72C3-07C6-4D6F-B63D-7CC9809CD027}"/>
    <cellStyle name="Normal 6 3" xfId="473" xr:uid="{02325C9B-E1D5-46AD-A4A4-5D1402670F7B}"/>
    <cellStyle name="Normal 6 3 2" xfId="474" xr:uid="{7DDFCE5A-C172-4CA9-A3EF-141E22AF7AF4}"/>
    <cellStyle name="Normal 6 4" xfId="475" xr:uid="{8FA6FC36-13AD-4C20-B066-EFD41CE4E59B}"/>
    <cellStyle name="Normal 6 5" xfId="468" xr:uid="{1D202688-C3C0-493F-B6FF-CDBEACC2D04D}"/>
    <cellStyle name="Normal 7" xfId="78" xr:uid="{81C15755-CDC3-4B9B-AF7F-B2042F850898}"/>
    <cellStyle name="Normal 7 2" xfId="81" xr:uid="{1AF310ED-6671-4940-86D1-66F290E14B84}"/>
    <cellStyle name="Normal 7 2 2" xfId="476" xr:uid="{D37A4320-4DAD-4EE2-99EB-F3BAE4CD5DFC}"/>
    <cellStyle name="Normal 7 3" xfId="477" xr:uid="{328A600D-2B88-440C-8660-59CD8DB7AC2F}"/>
    <cellStyle name="Normal 7 4" xfId="478" xr:uid="{A1C73D0F-F189-497D-8B75-F68B542DC56A}"/>
    <cellStyle name="Normal 7 5" xfId="479" xr:uid="{A8775E6F-4A6E-4DFE-9CBC-E341F483C869}"/>
    <cellStyle name="Normal 8" xfId="80" xr:uid="{5E7F3BE5-E901-4D2D-9737-32244AB76B83}"/>
    <cellStyle name="Normal 8 2" xfId="480" xr:uid="{6405B0D6-8F4F-4B14-8412-5C33D45A78F1}"/>
    <cellStyle name="Normal 8 2 2" xfId="481" xr:uid="{D5BF1F2D-16EB-43AD-A792-2253FD4C30A4}"/>
    <cellStyle name="Normal 8 3" xfId="482" xr:uid="{CC2AC413-11B9-4684-BDB4-63FAE8C6E5E2}"/>
    <cellStyle name="Normal 9" xfId="483" xr:uid="{496EB395-34D5-4279-B905-FE375E762ED6}"/>
    <cellStyle name="Normal 9 2" xfId="484" xr:uid="{877F469E-28BF-4A91-928C-5CD71A774EA2}"/>
    <cellStyle name="Normal 9 2 2" xfId="485" xr:uid="{768C9E94-6D29-4E1B-88C4-BBBD708F832A}"/>
    <cellStyle name="Normal 9 3" xfId="486" xr:uid="{AFEAD911-A8DA-4936-9E79-701BD3D311B5}"/>
    <cellStyle name="Note" xfId="54" builtinId="10" customBuiltin="1"/>
    <cellStyle name="Note 2" xfId="487" xr:uid="{C1ADC42B-8C76-4823-86F7-5B77492C3927}"/>
    <cellStyle name="Note 2 2" xfId="488" xr:uid="{CE78567F-D3CE-4D10-A048-36CE2A1EA188}"/>
    <cellStyle name="Null" xfId="55" xr:uid="{00000000-0005-0000-0000-00003B000000}"/>
    <cellStyle name="Null 2" xfId="489" xr:uid="{239EA256-28AD-4F9D-90AD-E5B8F089FDD3}"/>
    <cellStyle name="Null 2 2" xfId="490" xr:uid="{B5B8CD43-A642-4131-AD41-61E4547B2EAA}"/>
    <cellStyle name="Null 2 3" xfId="491" xr:uid="{80435C99-E312-4C19-9769-9367C760A42D}"/>
    <cellStyle name="Null 3" xfId="492" xr:uid="{27E2635F-780B-4CD6-9405-A936140D8317}"/>
    <cellStyle name="Null 3 2" xfId="493" xr:uid="{1CE4F7BD-85CC-4867-8CC9-E1BEE1DEDEE7}"/>
    <cellStyle name="Output" xfId="56" builtinId="21" customBuiltin="1"/>
    <cellStyle name="Output 2" xfId="494" xr:uid="{574087FC-6DE9-494B-879A-1B09C001D272}"/>
    <cellStyle name="Percent 2" xfId="495" xr:uid="{5E0E7A0F-CD98-47DC-BB33-31C030329244}"/>
    <cellStyle name="Regular" xfId="57" xr:uid="{00000000-0005-0000-0000-00003D000000}"/>
    <cellStyle name="Regular 2" xfId="496" xr:uid="{6C70A521-A351-485A-AF1A-A98DC32E97CC}"/>
    <cellStyle name="Regular 2 2" xfId="497" xr:uid="{BFF54503-ED11-4C85-965F-8240978337FE}"/>
    <cellStyle name="Regular 2 3" xfId="498" xr:uid="{EDAD081B-BF74-4993-B5F4-BCBBA6DE13B0}"/>
    <cellStyle name="Regular 2_FORM B - PRICES" xfId="499" xr:uid="{601B32E6-AC0D-4EA9-939E-B17ADE76BF2B}"/>
    <cellStyle name="Regular 3" xfId="500" xr:uid="{A4D95590-3AC5-4569-A039-79A86B6515BA}"/>
    <cellStyle name="Title" xfId="58" builtinId="15" customBuiltin="1"/>
    <cellStyle name="Title 2" xfId="501" xr:uid="{D272817B-8F00-4785-91A0-5EDF7FFB964D}"/>
    <cellStyle name="TitleA" xfId="59" xr:uid="{00000000-0005-0000-0000-00003F000000}"/>
    <cellStyle name="TitleA 2" xfId="502" xr:uid="{3BB7BFA7-75C0-4ACC-A934-C8CD9CCE78DA}"/>
    <cellStyle name="TitleA 2 2" xfId="503" xr:uid="{0FDA7674-7F4B-4EDE-B109-9C16F687636E}"/>
    <cellStyle name="TitleA 2 3" xfId="504" xr:uid="{E099050A-0BF4-4EF4-A081-0C0DB693F40C}"/>
    <cellStyle name="TitleA 2_FORM B - PRICES" xfId="505" xr:uid="{42A292D9-BD62-415E-9213-35A23A32589C}"/>
    <cellStyle name="TitleA 3" xfId="506" xr:uid="{83804D7C-8605-4346-A727-DA57AF35E54D}"/>
    <cellStyle name="TitleC" xfId="60" xr:uid="{00000000-0005-0000-0000-000040000000}"/>
    <cellStyle name="TitleC 2" xfId="507" xr:uid="{9B5B121D-A102-4E60-A19C-6C7E1880990E}"/>
    <cellStyle name="TitleC 2 2" xfId="508" xr:uid="{1848526D-FC07-43A2-A944-A7DD9F6D76C0}"/>
    <cellStyle name="TitleC 2 3" xfId="509" xr:uid="{D02C604D-79AC-43DA-AC79-D17B1253C6A6}"/>
    <cellStyle name="TitleC 2_FORM B - PRICES" xfId="510" xr:uid="{33D3F1CA-24B8-4E7B-879B-0B0AC4B83F89}"/>
    <cellStyle name="TitleC 3" xfId="511" xr:uid="{AC0DC777-88C8-4997-81F8-C18083EA6C0E}"/>
    <cellStyle name="TitleE8" xfId="61" xr:uid="{00000000-0005-0000-0000-000041000000}"/>
    <cellStyle name="TitleE8 2" xfId="512" xr:uid="{53ABD799-2620-498A-A76E-50A42A16B6E9}"/>
    <cellStyle name="TitleE8 2 2" xfId="513" xr:uid="{16AE4CB6-ABD3-4879-B335-79A9B8D81103}"/>
    <cellStyle name="TitleE8 2 3" xfId="514" xr:uid="{AE390F7C-D08B-4101-8061-65A79D925747}"/>
    <cellStyle name="TitleE8 2_FORM B - PRICES" xfId="515" xr:uid="{BFF7D23D-67E9-4A03-BDF2-B788A7E7A9EE}"/>
    <cellStyle name="TitleE8 3" xfId="516" xr:uid="{E30F3EBA-5AD4-4A22-AC24-FF1C47D540F7}"/>
    <cellStyle name="TitleE8x" xfId="62" xr:uid="{00000000-0005-0000-0000-000042000000}"/>
    <cellStyle name="TitleE8x 2" xfId="517" xr:uid="{67725C6B-2569-4CFF-BD24-BBCB3CF901A0}"/>
    <cellStyle name="TitleE8x 2 2" xfId="518" xr:uid="{9C18D241-4962-430D-BE15-6A27E4FC0EF7}"/>
    <cellStyle name="TitleE8x 2 3" xfId="519" xr:uid="{99B5E94D-85E8-4485-9663-8F2563335D42}"/>
    <cellStyle name="TitleE8x 2_FORM B - PRICES" xfId="520" xr:uid="{C402BDAC-936B-4577-B52B-03F5C2977EF1}"/>
    <cellStyle name="TitleE8x 3" xfId="521" xr:uid="{2EB43394-6FA8-4837-979C-39896089A230}"/>
    <cellStyle name="TitleF" xfId="63" xr:uid="{00000000-0005-0000-0000-000043000000}"/>
    <cellStyle name="TitleF 2" xfId="522" xr:uid="{462D3844-0400-4344-83C6-EFEE0329C500}"/>
    <cellStyle name="TitleF 2 2" xfId="523" xr:uid="{160FF1AF-D66B-4CDC-9051-45BE0FE0E0BD}"/>
    <cellStyle name="TitleF 2 3" xfId="524" xr:uid="{D0AF5D4C-86FD-4B00-B2D2-F1E32F587443}"/>
    <cellStyle name="TitleF 2_FORM B - PRICES" xfId="525" xr:uid="{1DD3D486-0B21-4DC8-9B89-6A188CCD6E42}"/>
    <cellStyle name="TitleF 3" xfId="526" xr:uid="{7D3081CC-8315-4571-81C4-9257C58870BB}"/>
    <cellStyle name="TitleT" xfId="64" xr:uid="{00000000-0005-0000-0000-000044000000}"/>
    <cellStyle name="TitleT 2" xfId="527" xr:uid="{04844D89-42FA-4612-B27B-4E7B92310840}"/>
    <cellStyle name="TitleT 2 2" xfId="528" xr:uid="{CBE6E284-172D-4BF5-822B-D08FFD6FF1CA}"/>
    <cellStyle name="TitleT 2 3" xfId="529" xr:uid="{DB8CE907-4B81-43E0-ADB4-87782E2E6B1F}"/>
    <cellStyle name="TitleT 2_FORM B - PRICES" xfId="530" xr:uid="{1DC20B57-4DC7-4A73-8C94-E03E09DB68EB}"/>
    <cellStyle name="TitleT 3" xfId="531" xr:uid="{61F8B601-BD06-4A19-8EF8-B35A71F24005}"/>
    <cellStyle name="TitleYC89" xfId="65" xr:uid="{00000000-0005-0000-0000-000045000000}"/>
    <cellStyle name="TitleYC89 2" xfId="532" xr:uid="{7663E55D-977E-4003-BFD8-55357584DB03}"/>
    <cellStyle name="TitleYC89 2 2" xfId="533" xr:uid="{2D4BF59A-0551-404A-87B7-3B9FFAF438D8}"/>
    <cellStyle name="TitleYC89 2 3" xfId="534" xr:uid="{8E71EB36-0A11-44CB-8D6D-A9D1946E693C}"/>
    <cellStyle name="TitleYC89 2_FORM B - PRICES" xfId="535" xr:uid="{EA7B480B-46EA-41C5-9972-751688D98F06}"/>
    <cellStyle name="TitleYC89 3" xfId="536" xr:uid="{3E339A3C-10CF-47C6-89B4-10D61F8AA945}"/>
    <cellStyle name="TitleZ" xfId="66" xr:uid="{00000000-0005-0000-0000-000046000000}"/>
    <cellStyle name="TitleZ 2" xfId="537" xr:uid="{05764D4E-1D8D-4313-A01E-9255962A8581}"/>
    <cellStyle name="TitleZ 2 2" xfId="538" xr:uid="{65BE6C61-1B6B-4A86-AB97-87A7E067784A}"/>
    <cellStyle name="TitleZ 2 3" xfId="539" xr:uid="{1B3DF517-505D-4075-9A4D-BFABBBDE49D4}"/>
    <cellStyle name="TitleZ 2_FORM B - PRICES" xfId="540" xr:uid="{E6FCD4EA-0110-4940-A36E-626DF0482644}"/>
    <cellStyle name="TitleZ 3" xfId="541" xr:uid="{D20AE8AE-18A8-4AC8-82F7-59743C0CEF4E}"/>
    <cellStyle name="Total" xfId="67" builtinId="25" customBuiltin="1"/>
    <cellStyle name="Total 2" xfId="542" xr:uid="{41DA12B6-308A-4208-9789-E9F481A14AC8}"/>
    <cellStyle name="Warning Text" xfId="68" builtinId="11" customBuiltin="1"/>
    <cellStyle name="Warning Text 2" xfId="543" xr:uid="{E7951259-28A2-4DE2-B658-387793FBB77B}"/>
  </cellStyles>
  <dxfs count="39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g-file\p-data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gineer/ProjectAdmin/Avg%20Unit%20Costs/Avg%20unit%20Costs%20from%202015/Residential/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ngineer/ProjectAdmin/Avg%20Unit%20Costs/Avg%20Unit%20Costs%20from%202013/Regional/Summary%20of%20Average%20Unit%20Costs%20from%202013%20Regional%20Projects%20(from%20Tender%20Tab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DRAFT/065783/Spread/Cost%20Est/Final%20Cost%20Est%20and%20Form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D69C-3150-4BFE-98FD-238F6DB7A4EC}">
  <sheetPr>
    <pageSetUpPr fitToPage="1"/>
  </sheetPr>
  <dimension ref="A1:H870"/>
  <sheetViews>
    <sheetView showZeros="0" tabSelected="1" showOutlineSymbols="0" view="pageBreakPreview" topLeftCell="B1" zoomScale="75" zoomScaleNormal="75" zoomScaleSheetLayoutView="75" zoomScalePageLayoutView="110" workbookViewId="0">
      <selection activeCell="G10" sqref="G10"/>
    </sheetView>
  </sheetViews>
  <sheetFormatPr defaultColWidth="13.5703125" defaultRowHeight="15" x14ac:dyDescent="0.2"/>
  <cols>
    <col min="1" max="1" width="12.140625" style="60" hidden="1" customWidth="1"/>
    <col min="2" max="2" width="11.28515625" style="8" customWidth="1"/>
    <col min="3" max="3" width="47.28515625" style="4" customWidth="1"/>
    <col min="4" max="4" width="16.42578125" style="67" customWidth="1"/>
    <col min="5" max="5" width="8.7109375" style="4" customWidth="1"/>
    <col min="6" max="6" width="15.140625" style="4" customWidth="1"/>
    <col min="7" max="7" width="15.140625" style="60" customWidth="1"/>
    <col min="8" max="8" width="21.5703125" style="60" customWidth="1"/>
    <col min="9" max="16384" width="13.5703125" style="4"/>
  </cols>
  <sheetData>
    <row r="1" spans="1:8" ht="15.75" x14ac:dyDescent="0.2">
      <c r="A1" s="1"/>
      <c r="B1" s="2" t="s">
        <v>853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363</v>
      </c>
      <c r="C2" s="7"/>
      <c r="D2" s="7"/>
      <c r="E2" s="7"/>
      <c r="F2" s="7"/>
      <c r="G2" s="5"/>
      <c r="H2" s="7"/>
    </row>
    <row r="3" spans="1:8" x14ac:dyDescent="0.2">
      <c r="A3" s="168"/>
      <c r="B3" s="8" t="s">
        <v>364</v>
      </c>
      <c r="D3" s="4"/>
      <c r="G3" s="9"/>
      <c r="H3" s="10"/>
    </row>
    <row r="4" spans="1:8" x14ac:dyDescent="0.2">
      <c r="A4" s="169" t="s">
        <v>121</v>
      </c>
      <c r="B4" s="11" t="s">
        <v>100</v>
      </c>
      <c r="C4" s="12" t="s">
        <v>101</v>
      </c>
      <c r="D4" s="13" t="s">
        <v>365</v>
      </c>
      <c r="E4" s="14" t="s">
        <v>102</v>
      </c>
      <c r="F4" s="14" t="s">
        <v>366</v>
      </c>
      <c r="G4" s="15" t="s">
        <v>98</v>
      </c>
      <c r="H4" s="14" t="s">
        <v>103</v>
      </c>
    </row>
    <row r="5" spans="1:8" x14ac:dyDescent="0.2">
      <c r="A5" s="78"/>
      <c r="B5" s="16"/>
      <c r="C5" s="17"/>
      <c r="D5" s="18" t="s">
        <v>367</v>
      </c>
      <c r="E5" s="19"/>
      <c r="F5" s="20" t="s">
        <v>368</v>
      </c>
      <c r="G5" s="21"/>
      <c r="H5" s="22"/>
    </row>
    <row r="6" spans="1:8" s="25" customFormat="1" ht="18.75" customHeight="1" x14ac:dyDescent="0.2">
      <c r="A6" s="85"/>
      <c r="B6" s="24"/>
      <c r="D6" s="12"/>
      <c r="F6" s="14"/>
      <c r="G6" s="23"/>
      <c r="H6" s="95"/>
    </row>
    <row r="7" spans="1:8" ht="30" customHeight="1" x14ac:dyDescent="0.2">
      <c r="A7" s="78"/>
      <c r="B7" s="262" t="s">
        <v>369</v>
      </c>
      <c r="C7" s="263"/>
      <c r="D7" s="263"/>
      <c r="E7" s="263"/>
      <c r="F7" s="264"/>
      <c r="G7" s="85"/>
      <c r="H7" s="78"/>
    </row>
    <row r="8" spans="1:8" s="26" customFormat="1" ht="36" customHeight="1" x14ac:dyDescent="0.2">
      <c r="A8" s="170"/>
      <c r="B8" s="96" t="s">
        <v>247</v>
      </c>
      <c r="C8" s="236" t="s">
        <v>370</v>
      </c>
      <c r="D8" s="237"/>
      <c r="E8" s="237"/>
      <c r="F8" s="238"/>
      <c r="G8" s="85"/>
      <c r="H8" s="78"/>
    </row>
    <row r="9" spans="1:8" ht="36" customHeight="1" x14ac:dyDescent="0.2">
      <c r="A9" s="85"/>
      <c r="B9" s="97"/>
      <c r="C9" s="98" t="s">
        <v>115</v>
      </c>
      <c r="D9" s="99"/>
      <c r="E9" s="31"/>
      <c r="F9" s="150" t="s">
        <v>99</v>
      </c>
      <c r="G9" s="148"/>
      <c r="H9" s="149"/>
    </row>
    <row r="10" spans="1:8" s="34" customFormat="1" ht="36" customHeight="1" x14ac:dyDescent="0.2">
      <c r="A10" s="27" t="s">
        <v>141</v>
      </c>
      <c r="B10" s="28" t="s">
        <v>116</v>
      </c>
      <c r="C10" s="29" t="s">
        <v>45</v>
      </c>
      <c r="D10" s="30" t="s">
        <v>344</v>
      </c>
      <c r="E10" s="31" t="s">
        <v>104</v>
      </c>
      <c r="F10" s="32">
        <v>70</v>
      </c>
      <c r="G10" s="151"/>
      <c r="H10" s="152">
        <f>ROUND(G10*F10,2)</f>
        <v>0</v>
      </c>
    </row>
    <row r="11" spans="1:8" s="26" customFormat="1" ht="36" customHeight="1" x14ac:dyDescent="0.2">
      <c r="A11" s="85"/>
      <c r="B11" s="97"/>
      <c r="C11" s="101" t="s">
        <v>371</v>
      </c>
      <c r="D11" s="99"/>
      <c r="E11" s="31"/>
      <c r="F11" s="150" t="s">
        <v>99</v>
      </c>
      <c r="G11" s="148"/>
      <c r="H11" s="149"/>
    </row>
    <row r="12" spans="1:8" s="34" customFormat="1" ht="36" customHeight="1" x14ac:dyDescent="0.2">
      <c r="A12" s="35" t="s">
        <v>146</v>
      </c>
      <c r="B12" s="28" t="s">
        <v>110</v>
      </c>
      <c r="C12" s="29" t="s">
        <v>211</v>
      </c>
      <c r="D12" s="30" t="s">
        <v>346</v>
      </c>
      <c r="E12" s="31"/>
      <c r="F12" s="150" t="s">
        <v>99</v>
      </c>
      <c r="G12" s="148"/>
      <c r="H12" s="149"/>
    </row>
    <row r="13" spans="1:8" s="34" customFormat="1" ht="36" customHeight="1" x14ac:dyDescent="0.2">
      <c r="A13" s="35" t="s">
        <v>147</v>
      </c>
      <c r="B13" s="36" t="s">
        <v>165</v>
      </c>
      <c r="C13" s="80" t="s">
        <v>372</v>
      </c>
      <c r="D13" s="99"/>
      <c r="E13" s="31" t="s">
        <v>104</v>
      </c>
      <c r="F13" s="32">
        <v>7</v>
      </c>
      <c r="G13" s="151"/>
      <c r="H13" s="152">
        <f>ROUND(G13*F13,2)</f>
        <v>0</v>
      </c>
    </row>
    <row r="14" spans="1:8" s="34" customFormat="1" ht="36" customHeight="1" x14ac:dyDescent="0.2">
      <c r="A14" s="35" t="s">
        <v>148</v>
      </c>
      <c r="B14" s="36" t="s">
        <v>166</v>
      </c>
      <c r="C14" s="81" t="s">
        <v>373</v>
      </c>
      <c r="D14" s="99"/>
      <c r="E14" s="31" t="s">
        <v>104</v>
      </c>
      <c r="F14" s="32">
        <v>92</v>
      </c>
      <c r="G14" s="151"/>
      <c r="H14" s="152">
        <f>ROUND(G14*F14,2)</f>
        <v>0</v>
      </c>
    </row>
    <row r="15" spans="1:8" s="34" customFormat="1" ht="36" customHeight="1" x14ac:dyDescent="0.2">
      <c r="A15" s="35" t="s">
        <v>149</v>
      </c>
      <c r="B15" s="36" t="s">
        <v>167</v>
      </c>
      <c r="C15" s="81" t="s">
        <v>374</v>
      </c>
      <c r="D15" s="99"/>
      <c r="E15" s="31" t="s">
        <v>104</v>
      </c>
      <c r="F15" s="32">
        <v>5</v>
      </c>
      <c r="G15" s="151"/>
      <c r="H15" s="152">
        <f>ROUND(G15*F15,2)</f>
        <v>0</v>
      </c>
    </row>
    <row r="16" spans="1:8" s="34" customFormat="1" ht="36" customHeight="1" x14ac:dyDescent="0.2">
      <c r="A16" s="35" t="s">
        <v>150</v>
      </c>
      <c r="B16" s="36" t="s">
        <v>168</v>
      </c>
      <c r="C16" s="81" t="s">
        <v>375</v>
      </c>
      <c r="D16" s="99"/>
      <c r="E16" s="31" t="s">
        <v>104</v>
      </c>
      <c r="F16" s="32">
        <v>105</v>
      </c>
      <c r="G16" s="151"/>
      <c r="H16" s="152">
        <f>ROUND(G16*F16,2)</f>
        <v>0</v>
      </c>
    </row>
    <row r="17" spans="1:8" s="34" customFormat="1" ht="36" customHeight="1" x14ac:dyDescent="0.2">
      <c r="A17" s="35" t="s">
        <v>151</v>
      </c>
      <c r="B17" s="28" t="s">
        <v>38</v>
      </c>
      <c r="C17" s="29" t="s">
        <v>91</v>
      </c>
      <c r="D17" s="30" t="s">
        <v>299</v>
      </c>
      <c r="E17" s="31"/>
      <c r="F17" s="150" t="s">
        <v>99</v>
      </c>
      <c r="G17" s="148"/>
      <c r="H17" s="149"/>
    </row>
    <row r="18" spans="1:8" s="34" customFormat="1" ht="36" customHeight="1" x14ac:dyDescent="0.2">
      <c r="A18" s="35" t="s">
        <v>152</v>
      </c>
      <c r="B18" s="36" t="s">
        <v>165</v>
      </c>
      <c r="C18" s="81" t="s">
        <v>113</v>
      </c>
      <c r="D18" s="99"/>
      <c r="E18" s="31" t="s">
        <v>107</v>
      </c>
      <c r="F18" s="32">
        <v>300</v>
      </c>
      <c r="G18" s="151"/>
      <c r="H18" s="152">
        <f>ROUND(G18*F18,2)</f>
        <v>0</v>
      </c>
    </row>
    <row r="19" spans="1:8" s="34" customFormat="1" ht="36" customHeight="1" x14ac:dyDescent="0.2">
      <c r="A19" s="35" t="s">
        <v>153</v>
      </c>
      <c r="B19" s="28" t="s">
        <v>39</v>
      </c>
      <c r="C19" s="29" t="s">
        <v>92</v>
      </c>
      <c r="D19" s="30" t="s">
        <v>299</v>
      </c>
      <c r="E19" s="31"/>
      <c r="F19" s="150" t="s">
        <v>99</v>
      </c>
      <c r="G19" s="148"/>
      <c r="H19" s="149"/>
    </row>
    <row r="20" spans="1:8" s="34" customFormat="1" ht="36" customHeight="1" x14ac:dyDescent="0.2">
      <c r="A20" s="35" t="s">
        <v>154</v>
      </c>
      <c r="B20" s="36" t="s">
        <v>165</v>
      </c>
      <c r="C20" s="81" t="s">
        <v>112</v>
      </c>
      <c r="D20" s="99"/>
      <c r="E20" s="31" t="s">
        <v>107</v>
      </c>
      <c r="F20" s="32">
        <v>65</v>
      </c>
      <c r="G20" s="151"/>
      <c r="H20" s="152">
        <f>ROUND(G20*F20,2)</f>
        <v>0</v>
      </c>
    </row>
    <row r="21" spans="1:8" s="34" customFormat="1" ht="36" customHeight="1" x14ac:dyDescent="0.2">
      <c r="A21" s="35" t="s">
        <v>283</v>
      </c>
      <c r="B21" s="28" t="s">
        <v>51</v>
      </c>
      <c r="C21" s="29" t="s">
        <v>161</v>
      </c>
      <c r="D21" s="30" t="s">
        <v>347</v>
      </c>
      <c r="E21" s="31"/>
      <c r="F21" s="150" t="s">
        <v>99</v>
      </c>
      <c r="G21" s="148"/>
      <c r="H21" s="149"/>
    </row>
    <row r="22" spans="1:8" s="34" customFormat="1" ht="36" customHeight="1" x14ac:dyDescent="0.2">
      <c r="A22" s="35" t="s">
        <v>284</v>
      </c>
      <c r="B22" s="37" t="s">
        <v>165</v>
      </c>
      <c r="C22" s="81" t="s">
        <v>376</v>
      </c>
      <c r="D22" s="30" t="s">
        <v>624</v>
      </c>
      <c r="E22" s="31"/>
      <c r="F22" s="150" t="s">
        <v>99</v>
      </c>
      <c r="G22" s="148"/>
      <c r="H22" s="149"/>
    </row>
    <row r="23" spans="1:8" s="34" customFormat="1" ht="36" customHeight="1" x14ac:dyDescent="0.2">
      <c r="A23" s="35" t="s">
        <v>285</v>
      </c>
      <c r="B23" s="38" t="s">
        <v>266</v>
      </c>
      <c r="C23" s="83" t="s">
        <v>267</v>
      </c>
      <c r="D23" s="99"/>
      <c r="E23" s="31" t="s">
        <v>104</v>
      </c>
      <c r="F23" s="32">
        <v>6</v>
      </c>
      <c r="G23" s="151"/>
      <c r="H23" s="152">
        <f>ROUND(G23*F23,2)</f>
        <v>0</v>
      </c>
    </row>
    <row r="24" spans="1:8" s="34" customFormat="1" ht="36" customHeight="1" x14ac:dyDescent="0.2">
      <c r="A24" s="35" t="s">
        <v>286</v>
      </c>
      <c r="B24" s="38" t="s">
        <v>268</v>
      </c>
      <c r="C24" s="83" t="s">
        <v>269</v>
      </c>
      <c r="D24" s="99"/>
      <c r="E24" s="31" t="s">
        <v>104</v>
      </c>
      <c r="F24" s="32">
        <v>24</v>
      </c>
      <c r="G24" s="151"/>
      <c r="H24" s="152">
        <f>ROUND(G24*F24,2)</f>
        <v>0</v>
      </c>
    </row>
    <row r="25" spans="1:8" s="34" customFormat="1" ht="36" customHeight="1" x14ac:dyDescent="0.2">
      <c r="A25" s="35" t="s">
        <v>292</v>
      </c>
      <c r="B25" s="28" t="s">
        <v>377</v>
      </c>
      <c r="C25" s="29" t="s">
        <v>87</v>
      </c>
      <c r="D25" s="30" t="s">
        <v>349</v>
      </c>
      <c r="E25" s="31"/>
      <c r="F25" s="150" t="s">
        <v>99</v>
      </c>
      <c r="G25" s="148"/>
      <c r="H25" s="149"/>
    </row>
    <row r="26" spans="1:8" s="34" customFormat="1" ht="36" customHeight="1" x14ac:dyDescent="0.2">
      <c r="A26" s="35" t="s">
        <v>331</v>
      </c>
      <c r="B26" s="36" t="s">
        <v>165</v>
      </c>
      <c r="C26" s="81" t="s">
        <v>378</v>
      </c>
      <c r="D26" s="30" t="s">
        <v>272</v>
      </c>
      <c r="E26" s="31"/>
      <c r="F26" s="150" t="s">
        <v>99</v>
      </c>
      <c r="G26" s="148"/>
      <c r="H26" s="149"/>
    </row>
    <row r="27" spans="1:8" s="34" customFormat="1" ht="36" customHeight="1" x14ac:dyDescent="0.2">
      <c r="A27" s="35" t="s">
        <v>379</v>
      </c>
      <c r="B27" s="38" t="s">
        <v>266</v>
      </c>
      <c r="C27" s="83" t="s">
        <v>273</v>
      </c>
      <c r="D27" s="99"/>
      <c r="E27" s="31" t="s">
        <v>108</v>
      </c>
      <c r="F27" s="32">
        <v>10</v>
      </c>
      <c r="G27" s="151"/>
      <c r="H27" s="152">
        <f>ROUND(G27*F27,2)</f>
        <v>0</v>
      </c>
    </row>
    <row r="28" spans="1:8" s="34" customFormat="1" ht="36" customHeight="1" x14ac:dyDescent="0.2">
      <c r="A28" s="35" t="s">
        <v>380</v>
      </c>
      <c r="B28" s="38" t="s">
        <v>268</v>
      </c>
      <c r="C28" s="83" t="s">
        <v>274</v>
      </c>
      <c r="D28" s="99"/>
      <c r="E28" s="31" t="s">
        <v>108</v>
      </c>
      <c r="F28" s="32">
        <v>55</v>
      </c>
      <c r="G28" s="151"/>
      <c r="H28" s="152">
        <f>ROUND(G28*F28,2)</f>
        <v>0</v>
      </c>
    </row>
    <row r="29" spans="1:8" s="34" customFormat="1" ht="36" customHeight="1" x14ac:dyDescent="0.2">
      <c r="A29" s="35" t="s">
        <v>381</v>
      </c>
      <c r="B29" s="38" t="s">
        <v>270</v>
      </c>
      <c r="C29" s="83" t="s">
        <v>699</v>
      </c>
      <c r="D29" s="99"/>
      <c r="E29" s="31" t="s">
        <v>108</v>
      </c>
      <c r="F29" s="32">
        <v>55</v>
      </c>
      <c r="G29" s="151"/>
      <c r="H29" s="152">
        <f>ROUND(G29*F29,2)</f>
        <v>0</v>
      </c>
    </row>
    <row r="30" spans="1:8" s="34" customFormat="1" ht="36" customHeight="1" x14ac:dyDescent="0.2">
      <c r="A30" s="35" t="s">
        <v>625</v>
      </c>
      <c r="B30" s="36" t="s">
        <v>166</v>
      </c>
      <c r="C30" s="223" t="s">
        <v>394</v>
      </c>
      <c r="D30" s="224" t="s">
        <v>626</v>
      </c>
      <c r="E30" s="225" t="s">
        <v>108</v>
      </c>
      <c r="F30" s="32">
        <v>15</v>
      </c>
      <c r="G30" s="151"/>
      <c r="H30" s="152">
        <f>ROUND(G30*F30,2)</f>
        <v>0</v>
      </c>
    </row>
    <row r="31" spans="1:8" s="34" customFormat="1" ht="36" customHeight="1" x14ac:dyDescent="0.2">
      <c r="A31" s="35" t="s">
        <v>301</v>
      </c>
      <c r="B31" s="36" t="s">
        <v>167</v>
      </c>
      <c r="C31" s="81" t="s">
        <v>382</v>
      </c>
      <c r="D31" s="30" t="s">
        <v>275</v>
      </c>
      <c r="E31" s="31" t="s">
        <v>108</v>
      </c>
      <c r="F31" s="32">
        <v>15</v>
      </c>
      <c r="G31" s="151"/>
      <c r="H31" s="152">
        <f>ROUND(G31*F31,2)</f>
        <v>0</v>
      </c>
    </row>
    <row r="32" spans="1:8" s="34" customFormat="1" ht="36" customHeight="1" x14ac:dyDescent="0.2">
      <c r="A32" s="35" t="s">
        <v>214</v>
      </c>
      <c r="B32" s="28" t="s">
        <v>40</v>
      </c>
      <c r="C32" s="29" t="s">
        <v>169</v>
      </c>
      <c r="D32" s="30" t="s">
        <v>383</v>
      </c>
      <c r="E32" s="31"/>
      <c r="F32" s="150" t="s">
        <v>99</v>
      </c>
      <c r="G32" s="148"/>
      <c r="H32" s="149"/>
    </row>
    <row r="33" spans="1:8" s="34" customFormat="1" ht="36" customHeight="1" x14ac:dyDescent="0.2">
      <c r="A33" s="35" t="s">
        <v>215</v>
      </c>
      <c r="B33" s="36" t="s">
        <v>165</v>
      </c>
      <c r="C33" s="81" t="s">
        <v>170</v>
      </c>
      <c r="D33" s="99"/>
      <c r="E33" s="31"/>
      <c r="F33" s="150" t="s">
        <v>99</v>
      </c>
      <c r="G33" s="148"/>
      <c r="H33" s="149"/>
    </row>
    <row r="34" spans="1:8" s="34" customFormat="1" ht="36" customHeight="1" x14ac:dyDescent="0.2">
      <c r="A34" s="35" t="s">
        <v>355</v>
      </c>
      <c r="B34" s="38" t="s">
        <v>266</v>
      </c>
      <c r="C34" s="83" t="s">
        <v>356</v>
      </c>
      <c r="D34" s="99"/>
      <c r="E34" s="31" t="s">
        <v>106</v>
      </c>
      <c r="F34" s="32">
        <v>360</v>
      </c>
      <c r="G34" s="151"/>
      <c r="H34" s="152">
        <f>ROUND(G34*F34,2)</f>
        <v>0</v>
      </c>
    </row>
    <row r="35" spans="1:8" s="34" customFormat="1" ht="36" customHeight="1" x14ac:dyDescent="0.2">
      <c r="A35" s="35" t="s">
        <v>216</v>
      </c>
      <c r="B35" s="36" t="s">
        <v>166</v>
      </c>
      <c r="C35" s="81" t="s">
        <v>171</v>
      </c>
      <c r="D35" s="99"/>
      <c r="E35" s="31"/>
      <c r="F35" s="150" t="s">
        <v>99</v>
      </c>
      <c r="G35" s="148"/>
      <c r="H35" s="149"/>
    </row>
    <row r="36" spans="1:8" s="34" customFormat="1" ht="36" customHeight="1" x14ac:dyDescent="0.2">
      <c r="A36" s="35" t="s">
        <v>358</v>
      </c>
      <c r="B36" s="38" t="s">
        <v>266</v>
      </c>
      <c r="C36" s="83" t="s">
        <v>356</v>
      </c>
      <c r="D36" s="99"/>
      <c r="E36" s="31" t="s">
        <v>106</v>
      </c>
      <c r="F36" s="32">
        <v>30</v>
      </c>
      <c r="G36" s="151"/>
      <c r="H36" s="152">
        <f>ROUND(G36*F36,2)</f>
        <v>0</v>
      </c>
    </row>
    <row r="37" spans="1:8" s="34" customFormat="1" ht="36" customHeight="1" x14ac:dyDescent="0.2">
      <c r="A37" s="35" t="s">
        <v>236</v>
      </c>
      <c r="B37" s="28" t="s">
        <v>384</v>
      </c>
      <c r="C37" s="29" t="s">
        <v>343</v>
      </c>
      <c r="D37" s="30" t="s">
        <v>350</v>
      </c>
      <c r="E37" s="31"/>
      <c r="F37" s="150" t="s">
        <v>99</v>
      </c>
      <c r="G37" s="148"/>
      <c r="H37" s="149"/>
    </row>
    <row r="38" spans="1:8" s="34" customFormat="1" ht="36" customHeight="1" x14ac:dyDescent="0.2">
      <c r="A38" s="35" t="s">
        <v>341</v>
      </c>
      <c r="B38" s="36" t="s">
        <v>165</v>
      </c>
      <c r="C38" s="81" t="s">
        <v>342</v>
      </c>
      <c r="D38" s="99"/>
      <c r="E38" s="31" t="s">
        <v>104</v>
      </c>
      <c r="F38" s="39">
        <v>560</v>
      </c>
      <c r="G38" s="151"/>
      <c r="H38" s="152">
        <f>ROUND(G38*F38,2)</f>
        <v>0</v>
      </c>
    </row>
    <row r="39" spans="1:8" s="34" customFormat="1" ht="36" customHeight="1" x14ac:dyDescent="0.2">
      <c r="A39" s="35" t="s">
        <v>217</v>
      </c>
      <c r="B39" s="28" t="s">
        <v>42</v>
      </c>
      <c r="C39" s="29" t="s">
        <v>37</v>
      </c>
      <c r="D39" s="30" t="s">
        <v>302</v>
      </c>
      <c r="E39" s="31"/>
      <c r="F39" s="150" t="s">
        <v>99</v>
      </c>
      <c r="G39" s="148"/>
      <c r="H39" s="149"/>
    </row>
    <row r="40" spans="1:8" s="34" customFormat="1" ht="36" customHeight="1" x14ac:dyDescent="0.2">
      <c r="A40" s="35" t="s">
        <v>218</v>
      </c>
      <c r="B40" s="36" t="s">
        <v>165</v>
      </c>
      <c r="C40" s="81" t="s">
        <v>311</v>
      </c>
      <c r="D40" s="99"/>
      <c r="E40" s="31" t="s">
        <v>104</v>
      </c>
      <c r="F40" s="32">
        <v>190</v>
      </c>
      <c r="G40" s="151"/>
      <c r="H40" s="152">
        <f>ROUND(G40*F40,2)</f>
        <v>0</v>
      </c>
    </row>
    <row r="41" spans="1:8" s="26" customFormat="1" ht="36" customHeight="1" x14ac:dyDescent="0.2">
      <c r="A41" s="85"/>
      <c r="B41" s="107"/>
      <c r="C41" s="101" t="s">
        <v>396</v>
      </c>
      <c r="D41" s="99"/>
      <c r="E41" s="31"/>
      <c r="F41" s="150" t="s">
        <v>99</v>
      </c>
      <c r="G41" s="148"/>
      <c r="H41" s="149"/>
    </row>
    <row r="42" spans="1:8" s="26" customFormat="1" ht="36" customHeight="1" x14ac:dyDescent="0.2">
      <c r="A42" s="77" t="s">
        <v>6</v>
      </c>
      <c r="B42" s="28" t="s">
        <v>385</v>
      </c>
      <c r="C42" s="29" t="s">
        <v>376</v>
      </c>
      <c r="D42" s="30" t="s">
        <v>631</v>
      </c>
      <c r="E42" s="31" t="s">
        <v>104</v>
      </c>
      <c r="F42" s="39">
        <v>5</v>
      </c>
      <c r="G42" s="151"/>
      <c r="H42" s="152">
        <f t="shared" ref="H42" si="0">ROUND(G42*F42,2)</f>
        <v>0</v>
      </c>
    </row>
    <row r="43" spans="1:8" s="26" customFormat="1" ht="36" customHeight="1" x14ac:dyDescent="0.2">
      <c r="A43" s="85"/>
      <c r="B43" s="196"/>
      <c r="C43" s="101" t="s">
        <v>117</v>
      </c>
      <c r="D43" s="99"/>
      <c r="E43" s="31"/>
      <c r="F43" s="150" t="s">
        <v>99</v>
      </c>
      <c r="G43" s="148"/>
      <c r="H43" s="149"/>
    </row>
    <row r="44" spans="1:8" s="34" customFormat="1" ht="36" customHeight="1" x14ac:dyDescent="0.2">
      <c r="A44" s="27" t="s">
        <v>224</v>
      </c>
      <c r="B44" s="28" t="s">
        <v>43</v>
      </c>
      <c r="C44" s="29" t="s">
        <v>36</v>
      </c>
      <c r="D44" s="30" t="s">
        <v>280</v>
      </c>
      <c r="E44" s="31" t="s">
        <v>108</v>
      </c>
      <c r="F44" s="39">
        <v>450</v>
      </c>
      <c r="G44" s="151"/>
      <c r="H44" s="152">
        <f>ROUND(G44*F44,2)</f>
        <v>0</v>
      </c>
    </row>
    <row r="45" spans="1:8" s="26" customFormat="1" ht="36" customHeight="1" x14ac:dyDescent="0.2">
      <c r="A45" s="85"/>
      <c r="B45" s="107"/>
      <c r="C45" s="101" t="s">
        <v>118</v>
      </c>
      <c r="D45" s="99"/>
      <c r="E45" s="31"/>
      <c r="F45" s="150" t="s">
        <v>99</v>
      </c>
      <c r="G45" s="148"/>
      <c r="H45" s="149"/>
    </row>
    <row r="46" spans="1:8" s="34" customFormat="1" ht="36" customHeight="1" x14ac:dyDescent="0.2">
      <c r="A46" s="27" t="s">
        <v>254</v>
      </c>
      <c r="B46" s="28" t="s">
        <v>44</v>
      </c>
      <c r="C46" s="29" t="s">
        <v>255</v>
      </c>
      <c r="D46" s="30" t="s">
        <v>3</v>
      </c>
      <c r="E46" s="31"/>
      <c r="F46" s="150" t="s">
        <v>99</v>
      </c>
      <c r="G46" s="148"/>
      <c r="H46" s="149"/>
    </row>
    <row r="47" spans="1:8" s="34" customFormat="1" ht="36" customHeight="1" x14ac:dyDescent="0.2">
      <c r="A47" s="27" t="s">
        <v>256</v>
      </c>
      <c r="B47" s="36" t="s">
        <v>165</v>
      </c>
      <c r="C47" s="81" t="s">
        <v>191</v>
      </c>
      <c r="D47" s="99"/>
      <c r="E47" s="31" t="s">
        <v>107</v>
      </c>
      <c r="F47" s="39">
        <v>1</v>
      </c>
      <c r="G47" s="151"/>
      <c r="H47" s="152">
        <f>ROUND(G47*F47,2)</f>
        <v>0</v>
      </c>
    </row>
    <row r="48" spans="1:8" s="34" customFormat="1" ht="36" customHeight="1" x14ac:dyDescent="0.2">
      <c r="A48" s="27" t="s">
        <v>127</v>
      </c>
      <c r="B48" s="28" t="s">
        <v>46</v>
      </c>
      <c r="C48" s="29" t="s">
        <v>193</v>
      </c>
      <c r="D48" s="30" t="s">
        <v>3</v>
      </c>
      <c r="E48" s="31"/>
      <c r="F48" s="150" t="s">
        <v>99</v>
      </c>
      <c r="G48" s="148"/>
      <c r="H48" s="149"/>
    </row>
    <row r="49" spans="1:8" s="34" customFormat="1" ht="36" customHeight="1" x14ac:dyDescent="0.2">
      <c r="A49" s="27" t="s">
        <v>23</v>
      </c>
      <c r="B49" s="36" t="s">
        <v>165</v>
      </c>
      <c r="C49" s="81" t="s">
        <v>387</v>
      </c>
      <c r="D49" s="99"/>
      <c r="E49" s="31"/>
      <c r="F49" s="150" t="s">
        <v>99</v>
      </c>
      <c r="G49" s="148"/>
      <c r="H49" s="149"/>
    </row>
    <row r="50" spans="1:8" s="34" customFormat="1" ht="36" customHeight="1" x14ac:dyDescent="0.2">
      <c r="A50" s="27" t="s">
        <v>24</v>
      </c>
      <c r="B50" s="38" t="s">
        <v>266</v>
      </c>
      <c r="C50" s="83" t="s">
        <v>754</v>
      </c>
      <c r="D50" s="99"/>
      <c r="E50" s="31" t="s">
        <v>108</v>
      </c>
      <c r="F50" s="39">
        <v>16</v>
      </c>
      <c r="G50" s="151"/>
      <c r="H50" s="152">
        <f>ROUND(G50*F50,2)</f>
        <v>0</v>
      </c>
    </row>
    <row r="51" spans="1:8" s="34" customFormat="1" ht="36" customHeight="1" x14ac:dyDescent="0.2">
      <c r="A51" s="27"/>
      <c r="B51" s="28" t="s">
        <v>47</v>
      </c>
      <c r="C51" s="29" t="s">
        <v>388</v>
      </c>
      <c r="D51" s="30" t="s">
        <v>3</v>
      </c>
      <c r="E51" s="31" t="s">
        <v>107</v>
      </c>
      <c r="F51" s="158">
        <v>1</v>
      </c>
      <c r="G51" s="68"/>
      <c r="H51" s="33">
        <f>ROUND(G51*F51,2)</f>
        <v>0</v>
      </c>
    </row>
    <row r="52" spans="1:8" s="34" customFormat="1" ht="36" customHeight="1" x14ac:dyDescent="0.2">
      <c r="A52" s="84" t="s">
        <v>310</v>
      </c>
      <c r="B52" s="28" t="s">
        <v>786</v>
      </c>
      <c r="C52" s="29" t="s">
        <v>544</v>
      </c>
      <c r="D52" s="30" t="s">
        <v>362</v>
      </c>
      <c r="E52" s="31"/>
      <c r="F52" s="150" t="s">
        <v>99</v>
      </c>
      <c r="G52" s="148"/>
      <c r="H52" s="149"/>
    </row>
    <row r="53" spans="1:8" s="34" customFormat="1" ht="36" customHeight="1" x14ac:dyDescent="0.2">
      <c r="A53" s="84" t="s">
        <v>314</v>
      </c>
      <c r="B53" s="117" t="s">
        <v>165</v>
      </c>
      <c r="C53" s="118" t="s">
        <v>635</v>
      </c>
      <c r="D53" s="99"/>
      <c r="E53" s="119" t="s">
        <v>108</v>
      </c>
      <c r="F53" s="39">
        <v>5</v>
      </c>
      <c r="G53" s="151"/>
      <c r="H53" s="152">
        <f>ROUND(G53*F53,2)</f>
        <v>0</v>
      </c>
    </row>
    <row r="54" spans="1:8" s="26" customFormat="1" ht="36" customHeight="1" x14ac:dyDescent="0.2">
      <c r="A54" s="77" t="s">
        <v>30</v>
      </c>
      <c r="B54" s="28" t="s">
        <v>48</v>
      </c>
      <c r="C54" s="43" t="s">
        <v>194</v>
      </c>
      <c r="D54" s="30" t="s">
        <v>3</v>
      </c>
      <c r="E54" s="31"/>
      <c r="F54" s="150" t="s">
        <v>99</v>
      </c>
      <c r="G54" s="148"/>
      <c r="H54" s="149"/>
    </row>
    <row r="55" spans="1:8" s="26" customFormat="1" ht="36" customHeight="1" x14ac:dyDescent="0.2">
      <c r="A55" s="77" t="s">
        <v>31</v>
      </c>
      <c r="B55" s="36" t="s">
        <v>165</v>
      </c>
      <c r="C55" s="81" t="s">
        <v>389</v>
      </c>
      <c r="D55" s="99"/>
      <c r="E55" s="31"/>
      <c r="F55" s="150" t="s">
        <v>99</v>
      </c>
      <c r="G55" s="148"/>
      <c r="H55" s="149"/>
    </row>
    <row r="56" spans="1:8" s="26" customFormat="1" ht="36" customHeight="1" x14ac:dyDescent="0.2">
      <c r="A56" s="77" t="s">
        <v>32</v>
      </c>
      <c r="B56" s="38" t="s">
        <v>266</v>
      </c>
      <c r="C56" s="83" t="s">
        <v>519</v>
      </c>
      <c r="D56" s="99"/>
      <c r="E56" s="31" t="s">
        <v>107</v>
      </c>
      <c r="F56" s="39">
        <v>1</v>
      </c>
      <c r="G56" s="151"/>
      <c r="H56" s="152">
        <f>ROUND(G56*F56,2)</f>
        <v>0</v>
      </c>
    </row>
    <row r="57" spans="1:8" s="26" customFormat="1" ht="36" customHeight="1" x14ac:dyDescent="0.2">
      <c r="A57" s="85"/>
      <c r="B57" s="197"/>
      <c r="C57" s="101" t="s">
        <v>119</v>
      </c>
      <c r="D57" s="99"/>
      <c r="E57" s="31"/>
      <c r="F57" s="150" t="s">
        <v>99</v>
      </c>
      <c r="G57" s="148"/>
      <c r="H57" s="149"/>
    </row>
    <row r="58" spans="1:8" s="26" customFormat="1" ht="36" customHeight="1" x14ac:dyDescent="0.2">
      <c r="A58" s="77" t="s">
        <v>128</v>
      </c>
      <c r="B58" s="28" t="s">
        <v>49</v>
      </c>
      <c r="C58" s="42" t="s">
        <v>318</v>
      </c>
      <c r="D58" s="41" t="s">
        <v>317</v>
      </c>
      <c r="E58" s="31" t="s">
        <v>107</v>
      </c>
      <c r="F58" s="39">
        <v>2</v>
      </c>
      <c r="G58" s="151"/>
      <c r="H58" s="152">
        <f>ROUND(G58*F58,2)</f>
        <v>0</v>
      </c>
    </row>
    <row r="59" spans="1:8" s="26" customFormat="1" ht="36" customHeight="1" x14ac:dyDescent="0.2">
      <c r="A59" s="84" t="s">
        <v>130</v>
      </c>
      <c r="B59" s="114" t="s">
        <v>636</v>
      </c>
      <c r="C59" s="42" t="s">
        <v>337</v>
      </c>
      <c r="D59" s="41" t="s">
        <v>317</v>
      </c>
      <c r="E59" s="31"/>
      <c r="F59" s="150" t="s">
        <v>99</v>
      </c>
      <c r="G59" s="148"/>
      <c r="H59" s="149"/>
    </row>
    <row r="60" spans="1:8" s="26" customFormat="1" ht="36" customHeight="1" x14ac:dyDescent="0.2">
      <c r="A60" s="84" t="s">
        <v>131</v>
      </c>
      <c r="B60" s="117" t="s">
        <v>165</v>
      </c>
      <c r="C60" s="118" t="s">
        <v>776</v>
      </c>
      <c r="D60" s="99"/>
      <c r="E60" s="119" t="s">
        <v>107</v>
      </c>
      <c r="F60" s="39">
        <v>2</v>
      </c>
      <c r="G60" s="151"/>
      <c r="H60" s="152">
        <f>ROUND(G60*F60,2)</f>
        <v>0</v>
      </c>
    </row>
    <row r="61" spans="1:8" s="26" customFormat="1" ht="36" customHeight="1" x14ac:dyDescent="0.2">
      <c r="A61" s="84" t="s">
        <v>131</v>
      </c>
      <c r="B61" s="117" t="s">
        <v>166</v>
      </c>
      <c r="C61" s="118" t="s">
        <v>294</v>
      </c>
      <c r="D61" s="99"/>
      <c r="E61" s="119" t="s">
        <v>107</v>
      </c>
      <c r="F61" s="39">
        <v>4</v>
      </c>
      <c r="G61" s="151"/>
      <c r="H61" s="152">
        <f>ROUND(G61*F61,2)</f>
        <v>0</v>
      </c>
    </row>
    <row r="62" spans="1:8" s="26" customFormat="1" ht="36" customHeight="1" x14ac:dyDescent="0.2">
      <c r="A62" s="85"/>
      <c r="B62" s="97"/>
      <c r="C62" s="101" t="s">
        <v>120</v>
      </c>
      <c r="D62" s="99"/>
      <c r="E62" s="31"/>
      <c r="F62" s="150" t="s">
        <v>99</v>
      </c>
      <c r="G62" s="148"/>
      <c r="H62" s="149"/>
    </row>
    <row r="63" spans="1:8" s="26" customFormat="1" ht="36" customHeight="1" x14ac:dyDescent="0.2">
      <c r="A63" s="171" t="s">
        <v>135</v>
      </c>
      <c r="B63" s="28" t="s">
        <v>637</v>
      </c>
      <c r="C63" s="29" t="s">
        <v>78</v>
      </c>
      <c r="D63" s="30" t="s">
        <v>354</v>
      </c>
      <c r="E63" s="31"/>
      <c r="F63" s="150" t="s">
        <v>99</v>
      </c>
      <c r="G63" s="148"/>
      <c r="H63" s="149"/>
    </row>
    <row r="64" spans="1:8" s="26" customFormat="1" ht="36" customHeight="1" x14ac:dyDescent="0.2">
      <c r="A64" s="84" t="s">
        <v>136</v>
      </c>
      <c r="B64" s="117" t="s">
        <v>165</v>
      </c>
      <c r="C64" s="118" t="s">
        <v>825</v>
      </c>
      <c r="D64" s="116"/>
      <c r="E64" s="119" t="s">
        <v>107</v>
      </c>
      <c r="F64" s="39">
        <v>50</v>
      </c>
      <c r="G64" s="151"/>
      <c r="H64" s="152">
        <f>ROUND(G64*F64,2)</f>
        <v>0</v>
      </c>
    </row>
    <row r="65" spans="1:8" s="26" customFormat="1" ht="36" customHeight="1" x14ac:dyDescent="0.2">
      <c r="A65" s="35" t="s">
        <v>137</v>
      </c>
      <c r="B65" s="36" t="s">
        <v>166</v>
      </c>
      <c r="C65" s="81" t="s">
        <v>826</v>
      </c>
      <c r="D65" s="30"/>
      <c r="E65" s="44" t="s">
        <v>104</v>
      </c>
      <c r="F65" s="39">
        <v>200</v>
      </c>
      <c r="G65" s="151"/>
      <c r="H65" s="152">
        <f>ROUND(G65*F65,2)</f>
        <v>0</v>
      </c>
    </row>
    <row r="66" spans="1:8" ht="36" customHeight="1" thickBot="1" x14ac:dyDescent="0.25">
      <c r="A66" s="78"/>
      <c r="B66" s="46" t="str">
        <f>B8</f>
        <v>A</v>
      </c>
      <c r="C66" s="242" t="str">
        <f>C8</f>
        <v>IRYSH AVENUE - BLAKE STREET TO BURY STREET (MINOR REHABILITATION)</v>
      </c>
      <c r="D66" s="258"/>
      <c r="E66" s="258"/>
      <c r="F66" s="259"/>
      <c r="G66" s="47" t="s">
        <v>392</v>
      </c>
      <c r="H66" s="47">
        <f>SUM(H9:H65)</f>
        <v>0</v>
      </c>
    </row>
    <row r="67" spans="1:8" s="26" customFormat="1" ht="36" customHeight="1" thickTop="1" x14ac:dyDescent="0.2">
      <c r="A67" s="170"/>
      <c r="B67" s="105" t="s">
        <v>248</v>
      </c>
      <c r="C67" s="255" t="s">
        <v>393</v>
      </c>
      <c r="D67" s="256"/>
      <c r="E67" s="256"/>
      <c r="F67" s="257"/>
      <c r="G67" s="106"/>
      <c r="H67" s="49"/>
    </row>
    <row r="68" spans="1:8" ht="36" customHeight="1" x14ac:dyDescent="0.2">
      <c r="A68" s="85"/>
      <c r="B68" s="97"/>
      <c r="C68" s="98" t="s">
        <v>115</v>
      </c>
      <c r="D68" s="99"/>
      <c r="E68" s="31"/>
      <c r="F68" s="147" t="s">
        <v>99</v>
      </c>
      <c r="G68" s="155"/>
      <c r="H68" s="156"/>
    </row>
    <row r="69" spans="1:8" s="34" customFormat="1" ht="36" customHeight="1" x14ac:dyDescent="0.2">
      <c r="A69" s="27" t="s">
        <v>141</v>
      </c>
      <c r="B69" s="28" t="s">
        <v>80</v>
      </c>
      <c r="C69" s="29" t="s">
        <v>45</v>
      </c>
      <c r="D69" s="30" t="s">
        <v>344</v>
      </c>
      <c r="E69" s="31" t="s">
        <v>104</v>
      </c>
      <c r="F69" s="157">
        <v>70</v>
      </c>
      <c r="G69" s="68"/>
      <c r="H69" s="33">
        <f>ROUND(G69*F69,2)</f>
        <v>0</v>
      </c>
    </row>
    <row r="70" spans="1:8" s="26" customFormat="1" ht="36" customHeight="1" x14ac:dyDescent="0.2">
      <c r="A70" s="85"/>
      <c r="B70" s="97"/>
      <c r="C70" s="101" t="s">
        <v>371</v>
      </c>
      <c r="D70" s="99"/>
      <c r="E70" s="31"/>
      <c r="F70" s="147" t="s">
        <v>99</v>
      </c>
      <c r="G70" s="155"/>
      <c r="H70" s="156"/>
    </row>
    <row r="71" spans="1:8" s="34" customFormat="1" ht="36" customHeight="1" x14ac:dyDescent="0.2">
      <c r="A71" s="35" t="s">
        <v>146</v>
      </c>
      <c r="B71" s="28" t="s">
        <v>81</v>
      </c>
      <c r="C71" s="29" t="s">
        <v>211</v>
      </c>
      <c r="D71" s="30" t="s">
        <v>346</v>
      </c>
      <c r="E71" s="31"/>
      <c r="F71" s="147" t="s">
        <v>99</v>
      </c>
      <c r="G71" s="155"/>
      <c r="H71" s="156"/>
    </row>
    <row r="72" spans="1:8" s="34" customFormat="1" ht="36" customHeight="1" x14ac:dyDescent="0.2">
      <c r="A72" s="35" t="s">
        <v>147</v>
      </c>
      <c r="B72" s="36" t="s">
        <v>165</v>
      </c>
      <c r="C72" s="81" t="s">
        <v>372</v>
      </c>
      <c r="D72" s="99"/>
      <c r="E72" s="31" t="s">
        <v>104</v>
      </c>
      <c r="F72" s="157">
        <v>6</v>
      </c>
      <c r="G72" s="68"/>
      <c r="H72" s="33">
        <f>ROUND(G72*F72,2)</f>
        <v>0</v>
      </c>
    </row>
    <row r="73" spans="1:8" s="34" customFormat="1" ht="36" customHeight="1" x14ac:dyDescent="0.2">
      <c r="A73" s="35" t="s">
        <v>148</v>
      </c>
      <c r="B73" s="36" t="s">
        <v>166</v>
      </c>
      <c r="C73" s="81" t="s">
        <v>373</v>
      </c>
      <c r="D73" s="99"/>
      <c r="E73" s="31" t="s">
        <v>104</v>
      </c>
      <c r="F73" s="157">
        <v>55</v>
      </c>
      <c r="G73" s="68"/>
      <c r="H73" s="33">
        <f>ROUND(G73*F73,2)</f>
        <v>0</v>
      </c>
    </row>
    <row r="74" spans="1:8" s="34" customFormat="1" ht="36" customHeight="1" x14ac:dyDescent="0.2">
      <c r="A74" s="35" t="s">
        <v>149</v>
      </c>
      <c r="B74" s="36" t="s">
        <v>167</v>
      </c>
      <c r="C74" s="81" t="s">
        <v>374</v>
      </c>
      <c r="D74" s="99"/>
      <c r="E74" s="31" t="s">
        <v>104</v>
      </c>
      <c r="F74" s="157">
        <v>10</v>
      </c>
      <c r="G74" s="68"/>
      <c r="H74" s="33">
        <f>ROUND(G74*F74,2)</f>
        <v>0</v>
      </c>
    </row>
    <row r="75" spans="1:8" s="34" customFormat="1" ht="36" customHeight="1" x14ac:dyDescent="0.2">
      <c r="A75" s="35" t="s">
        <v>150</v>
      </c>
      <c r="B75" s="36" t="s">
        <v>168</v>
      </c>
      <c r="C75" s="81" t="s">
        <v>375</v>
      </c>
      <c r="D75" s="99"/>
      <c r="E75" s="31" t="s">
        <v>104</v>
      </c>
      <c r="F75" s="157">
        <v>10</v>
      </c>
      <c r="G75" s="68"/>
      <c r="H75" s="33">
        <f>ROUND(G75*F75,2)</f>
        <v>0</v>
      </c>
    </row>
    <row r="76" spans="1:8" s="75" customFormat="1" ht="39.950000000000003" customHeight="1" x14ac:dyDescent="0.2">
      <c r="A76" s="186" t="s">
        <v>831</v>
      </c>
      <c r="B76" s="187" t="s">
        <v>82</v>
      </c>
      <c r="C76" s="188" t="s">
        <v>832</v>
      </c>
      <c r="D76" s="189" t="s">
        <v>346</v>
      </c>
      <c r="E76" s="190"/>
      <c r="F76" s="191"/>
      <c r="G76" s="155"/>
      <c r="H76" s="192"/>
    </row>
    <row r="77" spans="1:8" s="75" customFormat="1" ht="39.950000000000003" customHeight="1" x14ac:dyDescent="0.2">
      <c r="A77" s="186" t="s">
        <v>833</v>
      </c>
      <c r="B77" s="193" t="s">
        <v>165</v>
      </c>
      <c r="C77" s="194" t="s">
        <v>834</v>
      </c>
      <c r="D77" s="189" t="s">
        <v>99</v>
      </c>
      <c r="E77" s="190" t="s">
        <v>104</v>
      </c>
      <c r="F77" s="191">
        <v>55</v>
      </c>
      <c r="G77" s="195"/>
      <c r="H77" s="192">
        <f>ROUND(G77*F77,2)</f>
        <v>0</v>
      </c>
    </row>
    <row r="78" spans="1:8" s="34" customFormat="1" ht="36" customHeight="1" x14ac:dyDescent="0.2">
      <c r="A78" s="35" t="s">
        <v>151</v>
      </c>
      <c r="B78" s="28" t="s">
        <v>83</v>
      </c>
      <c r="C78" s="29" t="s">
        <v>91</v>
      </c>
      <c r="D78" s="30" t="s">
        <v>299</v>
      </c>
      <c r="E78" s="31"/>
      <c r="F78" s="147" t="s">
        <v>99</v>
      </c>
      <c r="G78" s="155"/>
      <c r="H78" s="156"/>
    </row>
    <row r="79" spans="1:8" s="34" customFormat="1" ht="36" customHeight="1" x14ac:dyDescent="0.2">
      <c r="A79" s="35" t="s">
        <v>152</v>
      </c>
      <c r="B79" s="36" t="s">
        <v>165</v>
      </c>
      <c r="C79" s="81" t="s">
        <v>113</v>
      </c>
      <c r="D79" s="99"/>
      <c r="E79" s="31" t="s">
        <v>107</v>
      </c>
      <c r="F79" s="157">
        <v>110</v>
      </c>
      <c r="G79" s="68"/>
      <c r="H79" s="33">
        <f>ROUND(G79*F79,2)</f>
        <v>0</v>
      </c>
    </row>
    <row r="80" spans="1:8" s="34" customFormat="1" ht="36" customHeight="1" x14ac:dyDescent="0.2">
      <c r="A80" s="35" t="s">
        <v>153</v>
      </c>
      <c r="B80" s="28" t="s">
        <v>84</v>
      </c>
      <c r="C80" s="29" t="s">
        <v>92</v>
      </c>
      <c r="D80" s="30" t="s">
        <v>299</v>
      </c>
      <c r="E80" s="31"/>
      <c r="F80" s="147" t="s">
        <v>99</v>
      </c>
      <c r="G80" s="155"/>
      <c r="H80" s="156"/>
    </row>
    <row r="81" spans="1:8" s="34" customFormat="1" ht="36" customHeight="1" x14ac:dyDescent="0.2">
      <c r="A81" s="35" t="s">
        <v>154</v>
      </c>
      <c r="B81" s="36" t="s">
        <v>165</v>
      </c>
      <c r="C81" s="81" t="s">
        <v>112</v>
      </c>
      <c r="D81" s="99"/>
      <c r="E81" s="31" t="s">
        <v>107</v>
      </c>
      <c r="F81" s="157">
        <v>140</v>
      </c>
      <c r="G81" s="68"/>
      <c r="H81" s="33">
        <f>ROUND(G81*F81,2)</f>
        <v>0</v>
      </c>
    </row>
    <row r="82" spans="1:8" s="34" customFormat="1" ht="36" customHeight="1" x14ac:dyDescent="0.2">
      <c r="A82" s="35" t="s">
        <v>283</v>
      </c>
      <c r="B82" s="28" t="s">
        <v>89</v>
      </c>
      <c r="C82" s="29" t="s">
        <v>161</v>
      </c>
      <c r="D82" s="30" t="s">
        <v>347</v>
      </c>
      <c r="E82" s="31"/>
      <c r="F82" s="147" t="s">
        <v>99</v>
      </c>
      <c r="G82" s="155"/>
      <c r="H82" s="156"/>
    </row>
    <row r="83" spans="1:8" s="34" customFormat="1" ht="36" customHeight="1" x14ac:dyDescent="0.2">
      <c r="A83" s="35" t="s">
        <v>284</v>
      </c>
      <c r="B83" s="37" t="s">
        <v>165</v>
      </c>
      <c r="C83" s="81" t="s">
        <v>376</v>
      </c>
      <c r="D83" s="30" t="s">
        <v>624</v>
      </c>
      <c r="E83" s="31"/>
      <c r="F83" s="147" t="s">
        <v>99</v>
      </c>
      <c r="G83" s="155"/>
      <c r="H83" s="156"/>
    </row>
    <row r="84" spans="1:8" s="34" customFormat="1" ht="36" customHeight="1" x14ac:dyDescent="0.2">
      <c r="A84" s="35" t="s">
        <v>285</v>
      </c>
      <c r="B84" s="38" t="s">
        <v>266</v>
      </c>
      <c r="C84" s="83" t="s">
        <v>267</v>
      </c>
      <c r="D84" s="99"/>
      <c r="E84" s="31" t="s">
        <v>104</v>
      </c>
      <c r="F84" s="157">
        <v>6</v>
      </c>
      <c r="G84" s="68"/>
      <c r="H84" s="33">
        <f>ROUND(G84*F84,2)</f>
        <v>0</v>
      </c>
    </row>
    <row r="85" spans="1:8" s="34" customFormat="1" ht="36" customHeight="1" x14ac:dyDescent="0.2">
      <c r="A85" s="35" t="s">
        <v>286</v>
      </c>
      <c r="B85" s="38" t="s">
        <v>268</v>
      </c>
      <c r="C85" s="83" t="s">
        <v>269</v>
      </c>
      <c r="D85" s="99"/>
      <c r="E85" s="31" t="s">
        <v>104</v>
      </c>
      <c r="F85" s="157">
        <v>22</v>
      </c>
      <c r="G85" s="68"/>
      <c r="H85" s="33">
        <f>ROUND(G85*F85,2)</f>
        <v>0</v>
      </c>
    </row>
    <row r="86" spans="1:8" s="34" customFormat="1" ht="36" customHeight="1" x14ac:dyDescent="0.2">
      <c r="A86" s="35" t="s">
        <v>292</v>
      </c>
      <c r="B86" s="28" t="s">
        <v>174</v>
      </c>
      <c r="C86" s="29" t="s">
        <v>87</v>
      </c>
      <c r="D86" s="30" t="s">
        <v>349</v>
      </c>
      <c r="E86" s="31"/>
      <c r="F86" s="147" t="s">
        <v>99</v>
      </c>
      <c r="G86" s="155"/>
      <c r="H86" s="156"/>
    </row>
    <row r="87" spans="1:8" s="34" customFormat="1" ht="36" customHeight="1" x14ac:dyDescent="0.2">
      <c r="A87" s="35" t="s">
        <v>331</v>
      </c>
      <c r="B87" s="36" t="s">
        <v>165</v>
      </c>
      <c r="C87" s="81" t="s">
        <v>378</v>
      </c>
      <c r="D87" s="30" t="s">
        <v>272</v>
      </c>
      <c r="E87" s="31"/>
      <c r="F87" s="147" t="s">
        <v>99</v>
      </c>
      <c r="G87" s="155"/>
      <c r="H87" s="156"/>
    </row>
    <row r="88" spans="1:8" s="34" customFormat="1" ht="36" customHeight="1" x14ac:dyDescent="0.2">
      <c r="A88" s="35" t="s">
        <v>379</v>
      </c>
      <c r="B88" s="38" t="s">
        <v>266</v>
      </c>
      <c r="C88" s="83" t="s">
        <v>273</v>
      </c>
      <c r="D88" s="99"/>
      <c r="E88" s="31" t="s">
        <v>108</v>
      </c>
      <c r="F88" s="157">
        <v>10</v>
      </c>
      <c r="G88" s="68"/>
      <c r="H88" s="33">
        <f>ROUND(G88*F88,2)</f>
        <v>0</v>
      </c>
    </row>
    <row r="89" spans="1:8" s="34" customFormat="1" ht="36" customHeight="1" x14ac:dyDescent="0.2">
      <c r="A89" s="35" t="s">
        <v>380</v>
      </c>
      <c r="B89" s="38" t="s">
        <v>268</v>
      </c>
      <c r="C89" s="83" t="s">
        <v>274</v>
      </c>
      <c r="D89" s="99"/>
      <c r="E89" s="31" t="s">
        <v>108</v>
      </c>
      <c r="F89" s="157">
        <v>15</v>
      </c>
      <c r="G89" s="68"/>
      <c r="H89" s="33">
        <f>ROUND(G89*F89,2)</f>
        <v>0</v>
      </c>
    </row>
    <row r="90" spans="1:8" s="34" customFormat="1" ht="36" customHeight="1" x14ac:dyDescent="0.2">
      <c r="A90" s="35" t="s">
        <v>332</v>
      </c>
      <c r="B90" s="36" t="s">
        <v>166</v>
      </c>
      <c r="C90" s="81" t="s">
        <v>394</v>
      </c>
      <c r="D90" s="99"/>
      <c r="E90" s="31" t="s">
        <v>108</v>
      </c>
      <c r="F90" s="157">
        <v>65</v>
      </c>
      <c r="G90" s="68"/>
      <c r="H90" s="33">
        <f>ROUND(G90*F90,2)</f>
        <v>0</v>
      </c>
    </row>
    <row r="91" spans="1:8" s="34" customFormat="1" ht="36" customHeight="1" x14ac:dyDescent="0.2">
      <c r="A91" s="35" t="s">
        <v>301</v>
      </c>
      <c r="B91" s="36" t="s">
        <v>167</v>
      </c>
      <c r="C91" s="81" t="s">
        <v>382</v>
      </c>
      <c r="D91" s="30" t="s">
        <v>275</v>
      </c>
      <c r="E91" s="31" t="s">
        <v>108</v>
      </c>
      <c r="F91" s="157">
        <v>22</v>
      </c>
      <c r="G91" s="68"/>
      <c r="H91" s="33">
        <f>ROUND(G91*F91,2)</f>
        <v>0</v>
      </c>
    </row>
    <row r="92" spans="1:8" s="34" customFormat="1" ht="36" customHeight="1" x14ac:dyDescent="0.2">
      <c r="A92" s="35" t="s">
        <v>214</v>
      </c>
      <c r="B92" s="28" t="s">
        <v>90</v>
      </c>
      <c r="C92" s="29" t="s">
        <v>169</v>
      </c>
      <c r="D92" s="30" t="s">
        <v>383</v>
      </c>
      <c r="E92" s="31"/>
      <c r="F92" s="147" t="s">
        <v>99</v>
      </c>
      <c r="G92" s="155"/>
      <c r="H92" s="156"/>
    </row>
    <row r="93" spans="1:8" s="34" customFormat="1" ht="36" customHeight="1" x14ac:dyDescent="0.2">
      <c r="A93" s="35" t="s">
        <v>215</v>
      </c>
      <c r="B93" s="36" t="s">
        <v>165</v>
      </c>
      <c r="C93" s="81" t="s">
        <v>170</v>
      </c>
      <c r="D93" s="99"/>
      <c r="E93" s="31"/>
      <c r="F93" s="147" t="s">
        <v>99</v>
      </c>
      <c r="G93" s="155"/>
      <c r="H93" s="156"/>
    </row>
    <row r="94" spans="1:8" s="34" customFormat="1" ht="36" customHeight="1" x14ac:dyDescent="0.2">
      <c r="A94" s="35" t="s">
        <v>355</v>
      </c>
      <c r="B94" s="38" t="s">
        <v>266</v>
      </c>
      <c r="C94" s="83" t="s">
        <v>356</v>
      </c>
      <c r="D94" s="99"/>
      <c r="E94" s="31" t="s">
        <v>106</v>
      </c>
      <c r="F94" s="157">
        <v>245</v>
      </c>
      <c r="G94" s="68"/>
      <c r="H94" s="33">
        <f>ROUND(G94*F94,2)</f>
        <v>0</v>
      </c>
    </row>
    <row r="95" spans="1:8" s="34" customFormat="1" ht="36" customHeight="1" x14ac:dyDescent="0.2">
      <c r="A95" s="35" t="s">
        <v>216</v>
      </c>
      <c r="B95" s="36" t="s">
        <v>166</v>
      </c>
      <c r="C95" s="81" t="s">
        <v>171</v>
      </c>
      <c r="D95" s="99"/>
      <c r="E95" s="31"/>
      <c r="F95" s="147" t="s">
        <v>99</v>
      </c>
      <c r="G95" s="155"/>
      <c r="H95" s="156"/>
    </row>
    <row r="96" spans="1:8" s="34" customFormat="1" ht="36" customHeight="1" x14ac:dyDescent="0.2">
      <c r="A96" s="35" t="s">
        <v>358</v>
      </c>
      <c r="B96" s="38" t="s">
        <v>266</v>
      </c>
      <c r="C96" s="83" t="s">
        <v>356</v>
      </c>
      <c r="D96" s="99"/>
      <c r="E96" s="31" t="s">
        <v>106</v>
      </c>
      <c r="F96" s="157">
        <v>50</v>
      </c>
      <c r="G96" s="68"/>
      <c r="H96" s="33">
        <f>ROUND(G96*F96,2)</f>
        <v>0</v>
      </c>
    </row>
    <row r="97" spans="1:8" s="34" customFormat="1" ht="36" customHeight="1" x14ac:dyDescent="0.2">
      <c r="A97" s="35" t="s">
        <v>236</v>
      </c>
      <c r="B97" s="28" t="s">
        <v>114</v>
      </c>
      <c r="C97" s="29" t="s">
        <v>343</v>
      </c>
      <c r="D97" s="30" t="s">
        <v>350</v>
      </c>
      <c r="E97" s="31"/>
      <c r="F97" s="147" t="s">
        <v>99</v>
      </c>
      <c r="G97" s="155"/>
      <c r="H97" s="156"/>
    </row>
    <row r="98" spans="1:8" s="34" customFormat="1" ht="36" customHeight="1" x14ac:dyDescent="0.2">
      <c r="A98" s="35" t="s">
        <v>341</v>
      </c>
      <c r="B98" s="36" t="s">
        <v>165</v>
      </c>
      <c r="C98" s="81" t="s">
        <v>342</v>
      </c>
      <c r="D98" s="99"/>
      <c r="E98" s="31" t="s">
        <v>104</v>
      </c>
      <c r="F98" s="158">
        <v>225</v>
      </c>
      <c r="G98" s="68"/>
      <c r="H98" s="33">
        <f>ROUND(G98*F98,2)</f>
        <v>0</v>
      </c>
    </row>
    <row r="99" spans="1:8" s="26" customFormat="1" ht="36" customHeight="1" x14ac:dyDescent="0.2">
      <c r="A99" s="85"/>
      <c r="B99" s="107"/>
      <c r="C99" s="101" t="s">
        <v>396</v>
      </c>
      <c r="D99" s="99"/>
      <c r="E99" s="31"/>
      <c r="F99" s="147" t="s">
        <v>99</v>
      </c>
      <c r="G99" s="155"/>
      <c r="H99" s="156"/>
    </row>
    <row r="100" spans="1:8" s="26" customFormat="1" ht="36" customHeight="1" x14ac:dyDescent="0.2">
      <c r="A100" s="77" t="s">
        <v>6</v>
      </c>
      <c r="B100" s="28" t="s">
        <v>85</v>
      </c>
      <c r="C100" s="29" t="s">
        <v>376</v>
      </c>
      <c r="D100" s="30" t="s">
        <v>631</v>
      </c>
      <c r="E100" s="31" t="s">
        <v>104</v>
      </c>
      <c r="F100" s="158">
        <v>15</v>
      </c>
      <c r="G100" s="68"/>
      <c r="H100" s="33">
        <f t="shared" ref="H100" si="1">ROUND(G100*F100,2)</f>
        <v>0</v>
      </c>
    </row>
    <row r="101" spans="1:8" s="26" customFormat="1" ht="36" customHeight="1" x14ac:dyDescent="0.2">
      <c r="A101" s="85"/>
      <c r="B101" s="107"/>
      <c r="C101" s="101" t="s">
        <v>117</v>
      </c>
      <c r="D101" s="99"/>
      <c r="E101" s="31"/>
      <c r="F101" s="147" t="s">
        <v>99</v>
      </c>
      <c r="G101" s="155"/>
      <c r="H101" s="156"/>
    </row>
    <row r="102" spans="1:8" s="34" customFormat="1" ht="36" customHeight="1" x14ac:dyDescent="0.2">
      <c r="A102" s="27" t="s">
        <v>224</v>
      </c>
      <c r="B102" s="28" t="s">
        <v>86</v>
      </c>
      <c r="C102" s="29" t="s">
        <v>36</v>
      </c>
      <c r="D102" s="30" t="s">
        <v>280</v>
      </c>
      <c r="E102" s="31" t="s">
        <v>108</v>
      </c>
      <c r="F102" s="158">
        <v>250</v>
      </c>
      <c r="G102" s="68"/>
      <c r="H102" s="33">
        <f>ROUND(G102*F102,2)</f>
        <v>0</v>
      </c>
    </row>
    <row r="103" spans="1:8" s="26" customFormat="1" ht="36" customHeight="1" x14ac:dyDescent="0.2">
      <c r="A103" s="85"/>
      <c r="B103" s="28"/>
      <c r="C103" s="101" t="s">
        <v>118</v>
      </c>
      <c r="D103" s="99"/>
      <c r="E103" s="31"/>
      <c r="F103" s="147" t="s">
        <v>99</v>
      </c>
      <c r="G103" s="155"/>
      <c r="H103" s="156"/>
    </row>
    <row r="104" spans="1:8" s="26" customFormat="1" ht="36" customHeight="1" x14ac:dyDescent="0.2">
      <c r="A104" s="77" t="s">
        <v>125</v>
      </c>
      <c r="B104" s="28" t="s">
        <v>93</v>
      </c>
      <c r="C104" s="40" t="s">
        <v>468</v>
      </c>
      <c r="D104" s="41" t="s">
        <v>3</v>
      </c>
      <c r="E104" s="31"/>
      <c r="F104" s="147" t="s">
        <v>99</v>
      </c>
      <c r="G104" s="155"/>
      <c r="H104" s="156"/>
    </row>
    <row r="105" spans="1:8" s="26" customFormat="1" ht="36" customHeight="1" x14ac:dyDescent="0.2">
      <c r="A105" s="77" t="s">
        <v>256</v>
      </c>
      <c r="B105" s="36" t="s">
        <v>165</v>
      </c>
      <c r="C105" s="81" t="s">
        <v>192</v>
      </c>
      <c r="D105" s="99"/>
      <c r="E105" s="31" t="s">
        <v>107</v>
      </c>
      <c r="F105" s="158">
        <v>1</v>
      </c>
      <c r="G105" s="68"/>
      <c r="H105" s="33">
        <f>ROUND(G105*F105,2)</f>
        <v>0</v>
      </c>
    </row>
    <row r="106" spans="1:8" s="34" customFormat="1" ht="61.5" customHeight="1" x14ac:dyDescent="0.2">
      <c r="A106" s="27" t="s">
        <v>254</v>
      </c>
      <c r="B106" s="28" t="s">
        <v>94</v>
      </c>
      <c r="C106" s="29" t="s">
        <v>255</v>
      </c>
      <c r="D106" s="30" t="s">
        <v>793</v>
      </c>
      <c r="E106" s="31"/>
      <c r="F106" s="147" t="s">
        <v>99</v>
      </c>
      <c r="G106" s="155"/>
      <c r="H106" s="156"/>
    </row>
    <row r="107" spans="1:8" s="34" customFormat="1" ht="36" customHeight="1" x14ac:dyDescent="0.2">
      <c r="A107" s="27" t="s">
        <v>256</v>
      </c>
      <c r="B107" s="36" t="s">
        <v>165</v>
      </c>
      <c r="C107" s="81" t="s">
        <v>191</v>
      </c>
      <c r="D107" s="99"/>
      <c r="E107" s="31" t="s">
        <v>107</v>
      </c>
      <c r="F107" s="158">
        <v>1</v>
      </c>
      <c r="G107" s="68"/>
      <c r="H107" s="33">
        <f>ROUND(G107*F107,2)</f>
        <v>0</v>
      </c>
    </row>
    <row r="108" spans="1:8" s="34" customFormat="1" ht="36" customHeight="1" x14ac:dyDescent="0.2">
      <c r="A108" s="27" t="s">
        <v>127</v>
      </c>
      <c r="B108" s="28" t="s">
        <v>88</v>
      </c>
      <c r="C108" s="29" t="s">
        <v>193</v>
      </c>
      <c r="D108" s="30" t="s">
        <v>3</v>
      </c>
      <c r="E108" s="31"/>
      <c r="F108" s="147" t="s">
        <v>99</v>
      </c>
      <c r="G108" s="155"/>
      <c r="H108" s="156"/>
    </row>
    <row r="109" spans="1:8" s="34" customFormat="1" ht="36" customHeight="1" x14ac:dyDescent="0.2">
      <c r="A109" s="27" t="s">
        <v>23</v>
      </c>
      <c r="B109" s="36" t="s">
        <v>165</v>
      </c>
      <c r="C109" s="81" t="s">
        <v>790</v>
      </c>
      <c r="D109" s="99"/>
      <c r="E109" s="31"/>
      <c r="F109" s="147" t="s">
        <v>99</v>
      </c>
      <c r="G109" s="155"/>
      <c r="H109" s="156"/>
    </row>
    <row r="110" spans="1:8" s="34" customFormat="1" ht="36" customHeight="1" x14ac:dyDescent="0.2">
      <c r="A110" s="27" t="s">
        <v>24</v>
      </c>
      <c r="B110" s="38" t="s">
        <v>266</v>
      </c>
      <c r="C110" s="83" t="s">
        <v>754</v>
      </c>
      <c r="D110" s="99"/>
      <c r="E110" s="31" t="s">
        <v>108</v>
      </c>
      <c r="F110" s="158">
        <v>13</v>
      </c>
      <c r="G110" s="68"/>
      <c r="H110" s="33">
        <f>ROUND(G110*F110,2)</f>
        <v>0</v>
      </c>
    </row>
    <row r="111" spans="1:8" s="34" customFormat="1" ht="36" customHeight="1" x14ac:dyDescent="0.2">
      <c r="A111" s="27"/>
      <c r="B111" s="28" t="s">
        <v>262</v>
      </c>
      <c r="C111" s="29" t="s">
        <v>388</v>
      </c>
      <c r="D111" s="30" t="s">
        <v>3</v>
      </c>
      <c r="E111" s="31" t="s">
        <v>107</v>
      </c>
      <c r="F111" s="158">
        <v>2</v>
      </c>
      <c r="G111" s="68"/>
      <c r="H111" s="33">
        <f>ROUND(G111*F111,2)</f>
        <v>0</v>
      </c>
    </row>
    <row r="112" spans="1:8" s="34" customFormat="1" ht="36" customHeight="1" x14ac:dyDescent="0.2">
      <c r="A112" s="27" t="s">
        <v>25</v>
      </c>
      <c r="B112" s="28" t="s">
        <v>96</v>
      </c>
      <c r="C112" s="29" t="s">
        <v>246</v>
      </c>
      <c r="D112" s="99"/>
      <c r="E112" s="31" t="s">
        <v>108</v>
      </c>
      <c r="F112" s="158">
        <v>7</v>
      </c>
      <c r="G112" s="68"/>
      <c r="H112" s="33">
        <f>ROUND(G112*F112,2)</f>
        <v>0</v>
      </c>
    </row>
    <row r="113" spans="1:8" s="34" customFormat="1" ht="36" customHeight="1" x14ac:dyDescent="0.2">
      <c r="A113" s="77" t="s">
        <v>27</v>
      </c>
      <c r="B113" s="28" t="s">
        <v>97</v>
      </c>
      <c r="C113" s="40" t="s">
        <v>316</v>
      </c>
      <c r="D113" s="41" t="s">
        <v>317</v>
      </c>
      <c r="E113" s="31"/>
      <c r="F113" s="100" t="s">
        <v>99</v>
      </c>
      <c r="G113" s="155"/>
      <c r="H113" s="78"/>
    </row>
    <row r="114" spans="1:8" s="34" customFormat="1" ht="36" customHeight="1" x14ac:dyDescent="0.2">
      <c r="A114" s="77" t="s">
        <v>28</v>
      </c>
      <c r="B114" s="36" t="s">
        <v>165</v>
      </c>
      <c r="C114" s="82" t="s">
        <v>335</v>
      </c>
      <c r="D114" s="30"/>
      <c r="E114" s="31" t="s">
        <v>107</v>
      </c>
      <c r="F114" s="39">
        <v>1</v>
      </c>
      <c r="G114" s="68"/>
      <c r="H114" s="33">
        <f>ROUND(G114*F114,2)</f>
        <v>0</v>
      </c>
    </row>
    <row r="115" spans="1:8" s="34" customFormat="1" ht="36" customHeight="1" x14ac:dyDescent="0.2">
      <c r="A115" s="77" t="s">
        <v>29</v>
      </c>
      <c r="B115" s="36" t="s">
        <v>166</v>
      </c>
      <c r="C115" s="82" t="s">
        <v>336</v>
      </c>
      <c r="D115" s="30"/>
      <c r="E115" s="31" t="s">
        <v>107</v>
      </c>
      <c r="F115" s="39">
        <v>1</v>
      </c>
      <c r="G115" s="68"/>
      <c r="H115" s="33">
        <f>ROUND(G115*F115,2)</f>
        <v>0</v>
      </c>
    </row>
    <row r="116" spans="1:8" s="26" customFormat="1" ht="36" customHeight="1" x14ac:dyDescent="0.2">
      <c r="A116" s="77" t="s">
        <v>627</v>
      </c>
      <c r="B116" s="28" t="s">
        <v>638</v>
      </c>
      <c r="C116" s="40" t="s">
        <v>628</v>
      </c>
      <c r="D116" s="41" t="s">
        <v>3</v>
      </c>
      <c r="E116" s="31"/>
      <c r="F116" s="147" t="s">
        <v>99</v>
      </c>
      <c r="G116" s="155"/>
      <c r="H116" s="156"/>
    </row>
    <row r="117" spans="1:8" s="26" customFormat="1" ht="36" customHeight="1" x14ac:dyDescent="0.2">
      <c r="A117" s="77" t="s">
        <v>629</v>
      </c>
      <c r="B117" s="36" t="s">
        <v>165</v>
      </c>
      <c r="C117" s="82" t="s">
        <v>830</v>
      </c>
      <c r="D117" s="99"/>
      <c r="E117" s="31" t="s">
        <v>107</v>
      </c>
      <c r="F117" s="158">
        <v>1</v>
      </c>
      <c r="G117" s="68"/>
      <c r="H117" s="33">
        <f>ROUND(G117*F117,2)</f>
        <v>0</v>
      </c>
    </row>
    <row r="118" spans="1:8" s="34" customFormat="1" ht="36" customHeight="1" x14ac:dyDescent="0.2">
      <c r="A118" s="27" t="s">
        <v>197</v>
      </c>
      <c r="B118" s="28" t="s">
        <v>777</v>
      </c>
      <c r="C118" s="29" t="s">
        <v>265</v>
      </c>
      <c r="D118" s="30" t="s">
        <v>3</v>
      </c>
      <c r="E118" s="31" t="s">
        <v>107</v>
      </c>
      <c r="F118" s="158">
        <v>1</v>
      </c>
      <c r="G118" s="68"/>
      <c r="H118" s="33">
        <f>ROUND(G118*F118,2)</f>
        <v>0</v>
      </c>
    </row>
    <row r="119" spans="1:8" s="26" customFormat="1" ht="36" customHeight="1" x14ac:dyDescent="0.2">
      <c r="A119" s="77" t="s">
        <v>201</v>
      </c>
      <c r="B119" s="28" t="s">
        <v>787</v>
      </c>
      <c r="C119" s="29" t="s">
        <v>155</v>
      </c>
      <c r="D119" s="30" t="s">
        <v>4</v>
      </c>
      <c r="E119" s="31" t="s">
        <v>108</v>
      </c>
      <c r="F119" s="158">
        <v>24</v>
      </c>
      <c r="G119" s="68"/>
      <c r="H119" s="33">
        <f>ROUND(G119*F119,2)</f>
        <v>0</v>
      </c>
    </row>
    <row r="120" spans="1:8" s="26" customFormat="1" ht="36" customHeight="1" x14ac:dyDescent="0.2">
      <c r="A120" s="85"/>
      <c r="B120" s="197"/>
      <c r="C120" s="101" t="s">
        <v>119</v>
      </c>
      <c r="D120" s="99"/>
      <c r="E120" s="31"/>
      <c r="F120" s="147" t="s">
        <v>99</v>
      </c>
      <c r="G120" s="155"/>
      <c r="H120" s="156"/>
    </row>
    <row r="121" spans="1:8" s="26" customFormat="1" ht="36" customHeight="1" x14ac:dyDescent="0.2">
      <c r="A121" s="77" t="s">
        <v>128</v>
      </c>
      <c r="B121" s="28" t="s">
        <v>791</v>
      </c>
      <c r="C121" s="42" t="s">
        <v>318</v>
      </c>
      <c r="D121" s="41" t="s">
        <v>317</v>
      </c>
      <c r="E121" s="31" t="s">
        <v>107</v>
      </c>
      <c r="F121" s="158">
        <v>1</v>
      </c>
      <c r="G121" s="68"/>
      <c r="H121" s="33">
        <f>ROUND(G121*F121,2)</f>
        <v>0</v>
      </c>
    </row>
    <row r="122" spans="1:8" s="26" customFormat="1" ht="36" customHeight="1" x14ac:dyDescent="0.2">
      <c r="A122" s="84" t="s">
        <v>130</v>
      </c>
      <c r="B122" s="114" t="s">
        <v>827</v>
      </c>
      <c r="C122" s="42" t="s">
        <v>337</v>
      </c>
      <c r="D122" s="41" t="s">
        <v>317</v>
      </c>
      <c r="E122" s="31"/>
      <c r="F122" s="147" t="s">
        <v>99</v>
      </c>
      <c r="G122" s="155"/>
      <c r="H122" s="156"/>
    </row>
    <row r="123" spans="1:8" s="26" customFormat="1" ht="36" customHeight="1" x14ac:dyDescent="0.2">
      <c r="A123" s="84" t="s">
        <v>131</v>
      </c>
      <c r="B123" s="117" t="s">
        <v>165</v>
      </c>
      <c r="C123" s="118" t="s">
        <v>776</v>
      </c>
      <c r="D123" s="99"/>
      <c r="E123" s="119" t="s">
        <v>107</v>
      </c>
      <c r="F123" s="158">
        <v>2</v>
      </c>
      <c r="G123" s="68"/>
      <c r="H123" s="33">
        <f>ROUND(G123*F123,2)</f>
        <v>0</v>
      </c>
    </row>
    <row r="124" spans="1:8" s="26" customFormat="1" ht="36" customHeight="1" x14ac:dyDescent="0.2">
      <c r="A124" s="84" t="s">
        <v>131</v>
      </c>
      <c r="B124" s="117" t="s">
        <v>166</v>
      </c>
      <c r="C124" s="118" t="s">
        <v>294</v>
      </c>
      <c r="D124" s="99"/>
      <c r="E124" s="119" t="s">
        <v>107</v>
      </c>
      <c r="F124" s="158">
        <v>2</v>
      </c>
      <c r="G124" s="68"/>
      <c r="H124" s="33">
        <f>ROUND(G124*F124,2)</f>
        <v>0</v>
      </c>
    </row>
    <row r="125" spans="1:8" s="26" customFormat="1" ht="36" customHeight="1" x14ac:dyDescent="0.2">
      <c r="A125" s="85"/>
      <c r="B125" s="197"/>
      <c r="C125" s="101" t="s">
        <v>120</v>
      </c>
      <c r="D125" s="99"/>
      <c r="E125" s="31"/>
      <c r="F125" s="147" t="s">
        <v>99</v>
      </c>
      <c r="G125" s="155"/>
      <c r="H125" s="156"/>
    </row>
    <row r="126" spans="1:8" s="26" customFormat="1" ht="36" customHeight="1" x14ac:dyDescent="0.2">
      <c r="A126" s="171" t="s">
        <v>135</v>
      </c>
      <c r="B126" s="28" t="s">
        <v>839</v>
      </c>
      <c r="C126" s="29" t="s">
        <v>78</v>
      </c>
      <c r="D126" s="30" t="s">
        <v>354</v>
      </c>
      <c r="E126" s="31"/>
      <c r="F126" s="147" t="s">
        <v>99</v>
      </c>
      <c r="G126" s="155"/>
      <c r="H126" s="156"/>
    </row>
    <row r="127" spans="1:8" s="26" customFormat="1" ht="36" customHeight="1" x14ac:dyDescent="0.2">
      <c r="A127" s="171" t="s">
        <v>137</v>
      </c>
      <c r="B127" s="134" t="s">
        <v>165</v>
      </c>
      <c r="C127" s="102" t="s">
        <v>296</v>
      </c>
      <c r="D127" s="103"/>
      <c r="E127" s="44" t="s">
        <v>104</v>
      </c>
      <c r="F127" s="159">
        <v>180</v>
      </c>
      <c r="G127" s="104"/>
      <c r="H127" s="45">
        <f>ROUND(G127*F127,2)</f>
        <v>0</v>
      </c>
    </row>
    <row r="128" spans="1:8" s="26" customFormat="1" ht="36" customHeight="1" thickBot="1" x14ac:dyDescent="0.25">
      <c r="A128" s="172"/>
      <c r="B128" s="46" t="str">
        <f>B67</f>
        <v>B</v>
      </c>
      <c r="C128" s="242" t="str">
        <f>C67</f>
        <v>BURY STREET - IRYSH AVENUE TO WHYTE AVENUE
(THIN BITUMINOUS OVERLAY)</v>
      </c>
      <c r="D128" s="243"/>
      <c r="E128" s="243"/>
      <c r="F128" s="244"/>
      <c r="G128" s="48" t="s">
        <v>392</v>
      </c>
      <c r="H128" s="48">
        <f>SUM(H67:H127)</f>
        <v>0</v>
      </c>
    </row>
    <row r="129" spans="1:8" s="26" customFormat="1" ht="36" customHeight="1" thickTop="1" x14ac:dyDescent="0.2">
      <c r="A129" s="170"/>
      <c r="B129" s="105" t="s">
        <v>173</v>
      </c>
      <c r="C129" s="255" t="s">
        <v>395</v>
      </c>
      <c r="D129" s="256"/>
      <c r="E129" s="256"/>
      <c r="F129" s="257"/>
      <c r="G129" s="106"/>
      <c r="H129" s="49"/>
    </row>
    <row r="130" spans="1:8" s="26" customFormat="1" ht="36" customHeight="1" x14ac:dyDescent="0.2">
      <c r="A130" s="85"/>
      <c r="B130" s="97"/>
      <c r="C130" s="98" t="s">
        <v>115</v>
      </c>
      <c r="D130" s="99"/>
      <c r="E130" s="31"/>
      <c r="F130" s="150" t="s">
        <v>99</v>
      </c>
      <c r="G130" s="148"/>
      <c r="H130" s="149"/>
    </row>
    <row r="131" spans="1:8" s="26" customFormat="1" ht="36" customHeight="1" x14ac:dyDescent="0.2">
      <c r="A131" s="77" t="s">
        <v>202</v>
      </c>
      <c r="B131" s="28" t="s">
        <v>50</v>
      </c>
      <c r="C131" s="29" t="s">
        <v>41</v>
      </c>
      <c r="D131" s="30" t="s">
        <v>344</v>
      </c>
      <c r="E131" s="31" t="s">
        <v>105</v>
      </c>
      <c r="F131" s="32">
        <v>2300</v>
      </c>
      <c r="G131" s="151"/>
      <c r="H131" s="152">
        <f>ROUND(G131*F131,2)</f>
        <v>0</v>
      </c>
    </row>
    <row r="132" spans="1:8" s="26" customFormat="1" ht="36" customHeight="1" x14ac:dyDescent="0.2">
      <c r="A132" s="86" t="s">
        <v>138</v>
      </c>
      <c r="B132" s="28" t="s">
        <v>52</v>
      </c>
      <c r="C132" s="29" t="s">
        <v>35</v>
      </c>
      <c r="D132" s="30" t="s">
        <v>345</v>
      </c>
      <c r="E132" s="31" t="s">
        <v>104</v>
      </c>
      <c r="F132" s="32">
        <v>4100</v>
      </c>
      <c r="G132" s="151"/>
      <c r="H132" s="152">
        <f>ROUND(G132*F132,2)</f>
        <v>0</v>
      </c>
    </row>
    <row r="133" spans="1:8" s="26" customFormat="1" ht="36" customHeight="1" x14ac:dyDescent="0.2">
      <c r="A133" s="86" t="s">
        <v>139</v>
      </c>
      <c r="B133" s="28" t="s">
        <v>53</v>
      </c>
      <c r="C133" s="29" t="s">
        <v>319</v>
      </c>
      <c r="D133" s="30" t="s">
        <v>345</v>
      </c>
      <c r="E133" s="31"/>
      <c r="F133" s="150" t="s">
        <v>99</v>
      </c>
      <c r="G133" s="148"/>
      <c r="H133" s="149"/>
    </row>
    <row r="134" spans="1:8" s="26" customFormat="1" ht="36" customHeight="1" x14ac:dyDescent="0.2">
      <c r="A134" s="73" t="s">
        <v>688</v>
      </c>
      <c r="B134" s="117" t="s">
        <v>165</v>
      </c>
      <c r="C134" s="115" t="s">
        <v>689</v>
      </c>
      <c r="D134" s="99"/>
      <c r="E134" s="119" t="s">
        <v>106</v>
      </c>
      <c r="F134" s="32">
        <v>3200</v>
      </c>
      <c r="G134" s="151"/>
      <c r="H134" s="152">
        <f>ROUND(G134*F134,2)</f>
        <v>0</v>
      </c>
    </row>
    <row r="135" spans="1:8" s="26" customFormat="1" ht="36" customHeight="1" x14ac:dyDescent="0.2">
      <c r="A135" s="86" t="s">
        <v>140</v>
      </c>
      <c r="B135" s="28" t="s">
        <v>54</v>
      </c>
      <c r="C135" s="29" t="s">
        <v>159</v>
      </c>
      <c r="D135" s="30" t="s">
        <v>344</v>
      </c>
      <c r="E135" s="31"/>
      <c r="F135" s="150" t="s">
        <v>99</v>
      </c>
      <c r="G135" s="148"/>
      <c r="H135" s="149"/>
    </row>
    <row r="136" spans="1:8" s="26" customFormat="1" ht="36" customHeight="1" x14ac:dyDescent="0.2">
      <c r="A136" s="86" t="s">
        <v>320</v>
      </c>
      <c r="B136" s="36" t="s">
        <v>165</v>
      </c>
      <c r="C136" s="81" t="s">
        <v>321</v>
      </c>
      <c r="D136" s="99"/>
      <c r="E136" s="31" t="s">
        <v>105</v>
      </c>
      <c r="F136" s="32">
        <v>385</v>
      </c>
      <c r="G136" s="151"/>
      <c r="H136" s="152">
        <f>ROUND(G136*F136,2)</f>
        <v>0</v>
      </c>
    </row>
    <row r="137" spans="1:8" s="26" customFormat="1" ht="36" customHeight="1" x14ac:dyDescent="0.2">
      <c r="A137" s="77" t="s">
        <v>141</v>
      </c>
      <c r="B137" s="28" t="s">
        <v>55</v>
      </c>
      <c r="C137" s="29" t="s">
        <v>45</v>
      </c>
      <c r="D137" s="30" t="s">
        <v>344</v>
      </c>
      <c r="E137" s="31" t="s">
        <v>104</v>
      </c>
      <c r="F137" s="32">
        <v>1450</v>
      </c>
      <c r="G137" s="151"/>
      <c r="H137" s="152">
        <f>ROUND(G137*F137,2)</f>
        <v>0</v>
      </c>
    </row>
    <row r="138" spans="1:8" s="26" customFormat="1" ht="36" customHeight="1" x14ac:dyDescent="0.2">
      <c r="A138" s="86" t="s">
        <v>142</v>
      </c>
      <c r="B138" s="28" t="s">
        <v>176</v>
      </c>
      <c r="C138" s="29" t="s">
        <v>322</v>
      </c>
      <c r="D138" s="30" t="s">
        <v>323</v>
      </c>
      <c r="E138" s="31"/>
      <c r="F138" s="150"/>
      <c r="G138" s="148"/>
      <c r="H138" s="149"/>
    </row>
    <row r="139" spans="1:8" s="26" customFormat="1" ht="36" customHeight="1" x14ac:dyDescent="0.2">
      <c r="A139" s="86" t="s">
        <v>324</v>
      </c>
      <c r="B139" s="36" t="s">
        <v>165</v>
      </c>
      <c r="C139" s="81" t="s">
        <v>325</v>
      </c>
      <c r="D139" s="99"/>
      <c r="E139" s="31" t="s">
        <v>104</v>
      </c>
      <c r="F139" s="32">
        <v>4100</v>
      </c>
      <c r="G139" s="151"/>
      <c r="H139" s="152">
        <f>ROUND(G139*F139,2)</f>
        <v>0</v>
      </c>
    </row>
    <row r="140" spans="1:8" s="26" customFormat="1" ht="36" customHeight="1" x14ac:dyDescent="0.2">
      <c r="A140" s="86" t="s">
        <v>326</v>
      </c>
      <c r="B140" s="28" t="s">
        <v>177</v>
      </c>
      <c r="C140" s="29" t="s">
        <v>277</v>
      </c>
      <c r="D140" s="30" t="s">
        <v>327</v>
      </c>
      <c r="E140" s="31"/>
      <c r="F140" s="150" t="s">
        <v>99</v>
      </c>
      <c r="G140" s="148"/>
      <c r="H140" s="149"/>
    </row>
    <row r="141" spans="1:8" s="26" customFormat="1" ht="36" customHeight="1" x14ac:dyDescent="0.2">
      <c r="A141" s="86" t="s">
        <v>328</v>
      </c>
      <c r="B141" s="36" t="s">
        <v>165</v>
      </c>
      <c r="C141" s="81" t="s">
        <v>329</v>
      </c>
      <c r="D141" s="99"/>
      <c r="E141" s="31" t="s">
        <v>104</v>
      </c>
      <c r="F141" s="32">
        <v>4100</v>
      </c>
      <c r="G141" s="151"/>
      <c r="H141" s="152">
        <f>ROUND(G141*F141,2)</f>
        <v>0</v>
      </c>
    </row>
    <row r="142" spans="1:8" s="26" customFormat="1" ht="36" customHeight="1" x14ac:dyDescent="0.2">
      <c r="A142" s="86" t="s">
        <v>778</v>
      </c>
      <c r="B142" s="28" t="s">
        <v>178</v>
      </c>
      <c r="C142" s="29" t="s">
        <v>779</v>
      </c>
      <c r="D142" s="30" t="s">
        <v>780</v>
      </c>
      <c r="E142" s="31"/>
      <c r="F142" s="150" t="s">
        <v>99</v>
      </c>
      <c r="G142" s="148"/>
      <c r="H142" s="149"/>
    </row>
    <row r="143" spans="1:8" s="26" customFormat="1" ht="36" customHeight="1" x14ac:dyDescent="0.2">
      <c r="A143" s="86" t="s">
        <v>781</v>
      </c>
      <c r="B143" s="36" t="s">
        <v>165</v>
      </c>
      <c r="C143" s="29" t="s">
        <v>782</v>
      </c>
      <c r="D143" s="99"/>
      <c r="E143" s="31" t="s">
        <v>104</v>
      </c>
      <c r="F143" s="32">
        <v>700</v>
      </c>
      <c r="G143" s="151"/>
      <c r="H143" s="152">
        <f>ROUND(G143*F143,2)</f>
        <v>0</v>
      </c>
    </row>
    <row r="144" spans="1:8" s="26" customFormat="1" ht="36" customHeight="1" x14ac:dyDescent="0.2">
      <c r="A144" s="85"/>
      <c r="B144" s="97"/>
      <c r="C144" s="101" t="s">
        <v>371</v>
      </c>
      <c r="D144" s="99"/>
      <c r="E144" s="31"/>
      <c r="F144" s="150" t="s">
        <v>99</v>
      </c>
      <c r="G144" s="148"/>
      <c r="H144" s="149"/>
    </row>
    <row r="145" spans="1:8" s="26" customFormat="1" ht="36" customHeight="1" x14ac:dyDescent="0.2">
      <c r="A145" s="171" t="s">
        <v>175</v>
      </c>
      <c r="B145" s="28" t="s">
        <v>179</v>
      </c>
      <c r="C145" s="29" t="s">
        <v>156</v>
      </c>
      <c r="D145" s="30" t="s">
        <v>344</v>
      </c>
      <c r="E145" s="31"/>
      <c r="F145" s="150" t="s">
        <v>99</v>
      </c>
      <c r="G145" s="148"/>
      <c r="H145" s="149"/>
    </row>
    <row r="146" spans="1:8" s="26" customFormat="1" ht="36" customHeight="1" x14ac:dyDescent="0.2">
      <c r="A146" s="171" t="s">
        <v>203</v>
      </c>
      <c r="B146" s="36" t="s">
        <v>165</v>
      </c>
      <c r="C146" s="81" t="s">
        <v>157</v>
      </c>
      <c r="D146" s="99"/>
      <c r="E146" s="31" t="s">
        <v>104</v>
      </c>
      <c r="F146" s="32">
        <v>2750</v>
      </c>
      <c r="G146" s="151"/>
      <c r="H146" s="152">
        <f>ROUND(G146*F146,2)</f>
        <v>0</v>
      </c>
    </row>
    <row r="147" spans="1:8" s="26" customFormat="1" ht="36" customHeight="1" x14ac:dyDescent="0.2">
      <c r="A147" s="171" t="s">
        <v>143</v>
      </c>
      <c r="B147" s="36" t="s">
        <v>166</v>
      </c>
      <c r="C147" s="81" t="s">
        <v>158</v>
      </c>
      <c r="D147" s="99"/>
      <c r="E147" s="31" t="s">
        <v>104</v>
      </c>
      <c r="F147" s="32">
        <v>150</v>
      </c>
      <c r="G147" s="151"/>
      <c r="H147" s="152">
        <f>ROUND(G147*F147,2)</f>
        <v>0</v>
      </c>
    </row>
    <row r="148" spans="1:8" s="34" customFormat="1" ht="36" customHeight="1" x14ac:dyDescent="0.2">
      <c r="A148" s="35" t="s">
        <v>151</v>
      </c>
      <c r="B148" s="28" t="s">
        <v>180</v>
      </c>
      <c r="C148" s="29" t="s">
        <v>91</v>
      </c>
      <c r="D148" s="30" t="s">
        <v>299</v>
      </c>
      <c r="E148" s="31"/>
      <c r="F148" s="150" t="s">
        <v>99</v>
      </c>
      <c r="G148" s="148"/>
      <c r="H148" s="149"/>
    </row>
    <row r="149" spans="1:8" s="34" customFormat="1" ht="36" customHeight="1" x14ac:dyDescent="0.2">
      <c r="A149" s="35" t="s">
        <v>152</v>
      </c>
      <c r="B149" s="36" t="s">
        <v>165</v>
      </c>
      <c r="C149" s="81" t="s">
        <v>113</v>
      </c>
      <c r="D149" s="99"/>
      <c r="E149" s="31" t="s">
        <v>107</v>
      </c>
      <c r="F149" s="32">
        <v>200</v>
      </c>
      <c r="G149" s="151"/>
      <c r="H149" s="152">
        <f>ROUND(G149*F149,2)</f>
        <v>0</v>
      </c>
    </row>
    <row r="150" spans="1:8" s="34" customFormat="1" ht="36" customHeight="1" x14ac:dyDescent="0.2">
      <c r="A150" s="35" t="s">
        <v>153</v>
      </c>
      <c r="B150" s="28" t="s">
        <v>181</v>
      </c>
      <c r="C150" s="29" t="s">
        <v>92</v>
      </c>
      <c r="D150" s="30" t="s">
        <v>299</v>
      </c>
      <c r="E150" s="31"/>
      <c r="F150" s="150" t="s">
        <v>99</v>
      </c>
      <c r="G150" s="148"/>
      <c r="H150" s="149"/>
    </row>
    <row r="151" spans="1:8" s="34" customFormat="1" ht="36" customHeight="1" x14ac:dyDescent="0.2">
      <c r="A151" s="35" t="s">
        <v>154</v>
      </c>
      <c r="B151" s="36" t="s">
        <v>165</v>
      </c>
      <c r="C151" s="81" t="s">
        <v>112</v>
      </c>
      <c r="D151" s="99"/>
      <c r="E151" s="31" t="s">
        <v>107</v>
      </c>
      <c r="F151" s="32">
        <v>1500</v>
      </c>
      <c r="G151" s="151"/>
      <c r="H151" s="152">
        <f>ROUND(G151*F151,2)</f>
        <v>0</v>
      </c>
    </row>
    <row r="152" spans="1:8" s="26" customFormat="1" ht="36" customHeight="1" x14ac:dyDescent="0.2">
      <c r="A152" s="171" t="s">
        <v>281</v>
      </c>
      <c r="B152" s="28" t="s">
        <v>279</v>
      </c>
      <c r="C152" s="29" t="s">
        <v>160</v>
      </c>
      <c r="D152" s="30" t="s">
        <v>1</v>
      </c>
      <c r="E152" s="31"/>
      <c r="F152" s="150" t="s">
        <v>99</v>
      </c>
      <c r="G152" s="148"/>
      <c r="H152" s="149"/>
    </row>
    <row r="153" spans="1:8" s="26" customFormat="1" ht="36" customHeight="1" x14ac:dyDescent="0.2">
      <c r="A153" s="171" t="s">
        <v>282</v>
      </c>
      <c r="B153" s="36" t="s">
        <v>165</v>
      </c>
      <c r="C153" s="81" t="s">
        <v>2</v>
      </c>
      <c r="D153" s="99"/>
      <c r="E153" s="31" t="s">
        <v>104</v>
      </c>
      <c r="F153" s="32">
        <v>330</v>
      </c>
      <c r="G153" s="151"/>
      <c r="H153" s="152">
        <f>ROUND(G153*F153,2)</f>
        <v>0</v>
      </c>
    </row>
    <row r="154" spans="1:8" s="34" customFormat="1" ht="36" customHeight="1" x14ac:dyDescent="0.2">
      <c r="A154" s="35" t="s">
        <v>217</v>
      </c>
      <c r="B154" s="28" t="s">
        <v>397</v>
      </c>
      <c r="C154" s="29" t="s">
        <v>37</v>
      </c>
      <c r="D154" s="30" t="s">
        <v>302</v>
      </c>
      <c r="E154" s="31"/>
      <c r="F154" s="150" t="s">
        <v>99</v>
      </c>
      <c r="G154" s="148"/>
      <c r="H154" s="149"/>
    </row>
    <row r="155" spans="1:8" s="34" customFormat="1" ht="36" customHeight="1" x14ac:dyDescent="0.2">
      <c r="A155" s="35" t="s">
        <v>218</v>
      </c>
      <c r="B155" s="36" t="s">
        <v>165</v>
      </c>
      <c r="C155" s="81" t="s">
        <v>311</v>
      </c>
      <c r="D155" s="99"/>
      <c r="E155" s="31" t="s">
        <v>104</v>
      </c>
      <c r="F155" s="32">
        <v>40</v>
      </c>
      <c r="G155" s="151"/>
      <c r="H155" s="152">
        <f>ROUND(G155*F155,2)</f>
        <v>0</v>
      </c>
    </row>
    <row r="156" spans="1:8" s="26" customFormat="1" ht="36" customHeight="1" x14ac:dyDescent="0.2">
      <c r="A156" s="171" t="s">
        <v>213</v>
      </c>
      <c r="B156" s="28" t="s">
        <v>398</v>
      </c>
      <c r="C156" s="29" t="s">
        <v>95</v>
      </c>
      <c r="D156" s="30" t="s">
        <v>278</v>
      </c>
      <c r="E156" s="31" t="s">
        <v>104</v>
      </c>
      <c r="F156" s="32">
        <v>40</v>
      </c>
      <c r="G156" s="151"/>
      <c r="H156" s="152">
        <f>ROUND(G156*F156,2)</f>
        <v>0</v>
      </c>
    </row>
    <row r="157" spans="1:8" s="26" customFormat="1" ht="36" customHeight="1" x14ac:dyDescent="0.2">
      <c r="A157" s="85"/>
      <c r="B157" s="107"/>
      <c r="C157" s="101" t="s">
        <v>396</v>
      </c>
      <c r="D157" s="99"/>
      <c r="E157" s="31"/>
      <c r="F157" s="150" t="s">
        <v>99</v>
      </c>
      <c r="G157" s="148"/>
      <c r="H157" s="149"/>
    </row>
    <row r="158" spans="1:8" s="26" customFormat="1" ht="36" customHeight="1" x14ac:dyDescent="0.2">
      <c r="A158" s="77" t="s">
        <v>182</v>
      </c>
      <c r="B158" s="28" t="s">
        <v>399</v>
      </c>
      <c r="C158" s="29" t="s">
        <v>57</v>
      </c>
      <c r="D158" s="30" t="s">
        <v>755</v>
      </c>
      <c r="E158" s="31"/>
      <c r="F158" s="150" t="s">
        <v>99</v>
      </c>
      <c r="G158" s="148"/>
      <c r="H158" s="149"/>
    </row>
    <row r="159" spans="1:8" s="26" customFormat="1" ht="48" customHeight="1" x14ac:dyDescent="0.2">
      <c r="A159" s="84" t="s">
        <v>760</v>
      </c>
      <c r="B159" s="117" t="s">
        <v>165</v>
      </c>
      <c r="C159" s="118" t="s">
        <v>761</v>
      </c>
      <c r="D159" s="99"/>
      <c r="E159" s="119" t="s">
        <v>104</v>
      </c>
      <c r="F159" s="39">
        <v>450</v>
      </c>
      <c r="G159" s="151"/>
      <c r="H159" s="152">
        <f>ROUND(G159*F159,2)</f>
        <v>0</v>
      </c>
    </row>
    <row r="160" spans="1:8" s="26" customFormat="1" ht="48" customHeight="1" x14ac:dyDescent="0.2">
      <c r="A160" s="77" t="s">
        <v>852</v>
      </c>
      <c r="B160" s="36" t="s">
        <v>166</v>
      </c>
      <c r="C160" s="81" t="s">
        <v>851</v>
      </c>
      <c r="D160" s="99"/>
      <c r="E160" s="31" t="s">
        <v>104</v>
      </c>
      <c r="F160" s="39">
        <v>2750</v>
      </c>
      <c r="G160" s="151"/>
      <c r="H160" s="152">
        <f>ROUND(G160*F160,2)</f>
        <v>0</v>
      </c>
    </row>
    <row r="161" spans="1:8" s="26" customFormat="1" ht="48" customHeight="1" x14ac:dyDescent="0.2">
      <c r="A161" s="77" t="s">
        <v>783</v>
      </c>
      <c r="B161" s="36" t="s">
        <v>167</v>
      </c>
      <c r="C161" s="81" t="s">
        <v>835</v>
      </c>
      <c r="D161" s="99"/>
      <c r="E161" s="31" t="s">
        <v>104</v>
      </c>
      <c r="F161" s="39">
        <v>50</v>
      </c>
      <c r="G161" s="151"/>
      <c r="H161" s="152">
        <f>ROUND(G161*F161,2)</f>
        <v>0</v>
      </c>
    </row>
    <row r="162" spans="1:8" s="26" customFormat="1" ht="36" customHeight="1" x14ac:dyDescent="0.2">
      <c r="A162" s="77" t="s">
        <v>183</v>
      </c>
      <c r="B162" s="28" t="s">
        <v>400</v>
      </c>
      <c r="C162" s="29" t="s">
        <v>172</v>
      </c>
      <c r="D162" s="30" t="s">
        <v>757</v>
      </c>
      <c r="E162" s="31"/>
      <c r="F162" s="150" t="s">
        <v>99</v>
      </c>
      <c r="G162" s="148"/>
      <c r="H162" s="149"/>
    </row>
    <row r="163" spans="1:8" s="26" customFormat="1" ht="36" customHeight="1" x14ac:dyDescent="0.2">
      <c r="A163" s="77" t="s">
        <v>333</v>
      </c>
      <c r="B163" s="36" t="s">
        <v>165</v>
      </c>
      <c r="C163" s="81" t="s">
        <v>762</v>
      </c>
      <c r="D163" s="30" t="s">
        <v>164</v>
      </c>
      <c r="E163" s="31" t="s">
        <v>108</v>
      </c>
      <c r="F163" s="39">
        <v>160</v>
      </c>
      <c r="G163" s="151"/>
      <c r="H163" s="152">
        <f t="shared" ref="H163:H169" si="2">ROUND(G163*F163,2)</f>
        <v>0</v>
      </c>
    </row>
    <row r="164" spans="1:8" s="26" customFormat="1" ht="36" customHeight="1" x14ac:dyDescent="0.2">
      <c r="A164" s="77" t="s">
        <v>334</v>
      </c>
      <c r="B164" s="36" t="s">
        <v>166</v>
      </c>
      <c r="C164" s="81" t="s">
        <v>794</v>
      </c>
      <c r="D164" s="30" t="s">
        <v>164</v>
      </c>
      <c r="E164" s="31" t="s">
        <v>108</v>
      </c>
      <c r="F164" s="39">
        <v>160</v>
      </c>
      <c r="G164" s="151"/>
      <c r="H164" s="152">
        <f t="shared" si="2"/>
        <v>0</v>
      </c>
    </row>
    <row r="165" spans="1:8" s="75" customFormat="1" ht="39.950000000000003" customHeight="1" x14ac:dyDescent="0.2">
      <c r="A165" s="84" t="s">
        <v>758</v>
      </c>
      <c r="B165" s="36" t="s">
        <v>167</v>
      </c>
      <c r="C165" s="81" t="s">
        <v>823</v>
      </c>
      <c r="D165" s="30" t="s">
        <v>759</v>
      </c>
      <c r="E165" s="31" t="s">
        <v>108</v>
      </c>
      <c r="F165" s="39">
        <v>240</v>
      </c>
      <c r="G165" s="151"/>
      <c r="H165" s="152">
        <f t="shared" si="2"/>
        <v>0</v>
      </c>
    </row>
    <row r="166" spans="1:8" s="26" customFormat="1" ht="36" customHeight="1" x14ac:dyDescent="0.2">
      <c r="A166" s="77" t="s">
        <v>184</v>
      </c>
      <c r="B166" s="36" t="s">
        <v>168</v>
      </c>
      <c r="C166" s="81" t="s">
        <v>812</v>
      </c>
      <c r="D166" s="30" t="s">
        <v>163</v>
      </c>
      <c r="E166" s="31" t="s">
        <v>108</v>
      </c>
      <c r="F166" s="39">
        <v>210</v>
      </c>
      <c r="G166" s="151"/>
      <c r="H166" s="152">
        <f t="shared" si="2"/>
        <v>0</v>
      </c>
    </row>
    <row r="167" spans="1:8" s="26" customFormat="1" ht="36" customHeight="1" x14ac:dyDescent="0.2">
      <c r="A167" s="77" t="s">
        <v>185</v>
      </c>
      <c r="B167" s="36" t="s">
        <v>654</v>
      </c>
      <c r="C167" s="81" t="s">
        <v>811</v>
      </c>
      <c r="D167" s="30" t="s">
        <v>276</v>
      </c>
      <c r="E167" s="31" t="s">
        <v>108</v>
      </c>
      <c r="F167" s="39">
        <v>40</v>
      </c>
      <c r="G167" s="151"/>
      <c r="H167" s="152">
        <f t="shared" si="2"/>
        <v>0</v>
      </c>
    </row>
    <row r="168" spans="1:8" s="26" customFormat="1" ht="36" customHeight="1" x14ac:dyDescent="0.2">
      <c r="A168" s="84" t="s">
        <v>632</v>
      </c>
      <c r="B168" s="114" t="s">
        <v>401</v>
      </c>
      <c r="C168" s="115" t="s">
        <v>836</v>
      </c>
      <c r="D168" s="116" t="s">
        <v>757</v>
      </c>
      <c r="E168" s="119" t="s">
        <v>108</v>
      </c>
      <c r="F168" s="39">
        <v>1200</v>
      </c>
      <c r="G168" s="151"/>
      <c r="H168" s="152">
        <f t="shared" si="2"/>
        <v>0</v>
      </c>
    </row>
    <row r="169" spans="1:8" s="26" customFormat="1" ht="36" customHeight="1" x14ac:dyDescent="0.2">
      <c r="A169" s="77" t="s">
        <v>6</v>
      </c>
      <c r="B169" s="28" t="s">
        <v>402</v>
      </c>
      <c r="C169" s="29" t="s">
        <v>376</v>
      </c>
      <c r="D169" s="30" t="s">
        <v>631</v>
      </c>
      <c r="E169" s="31" t="s">
        <v>104</v>
      </c>
      <c r="F169" s="39">
        <v>390</v>
      </c>
      <c r="G169" s="151"/>
      <c r="H169" s="152">
        <f t="shared" si="2"/>
        <v>0</v>
      </c>
    </row>
    <row r="170" spans="1:8" s="26" customFormat="1" ht="36" customHeight="1" x14ac:dyDescent="0.2">
      <c r="A170" s="77" t="s">
        <v>7</v>
      </c>
      <c r="B170" s="28" t="s">
        <v>403</v>
      </c>
      <c r="C170" s="29" t="s">
        <v>187</v>
      </c>
      <c r="D170" s="30" t="s">
        <v>383</v>
      </c>
      <c r="E170" s="31"/>
      <c r="F170" s="150" t="s">
        <v>99</v>
      </c>
      <c r="G170" s="148"/>
      <c r="H170" s="149"/>
    </row>
    <row r="171" spans="1:8" s="26" customFormat="1" ht="36" customHeight="1" x14ac:dyDescent="0.2">
      <c r="A171" s="77" t="s">
        <v>189</v>
      </c>
      <c r="B171" s="36" t="s">
        <v>165</v>
      </c>
      <c r="C171" s="81" t="s">
        <v>171</v>
      </c>
      <c r="D171" s="99"/>
      <c r="E171" s="31"/>
      <c r="F171" s="150" t="s">
        <v>99</v>
      </c>
      <c r="G171" s="148"/>
      <c r="H171" s="149"/>
    </row>
    <row r="172" spans="1:8" s="26" customFormat="1" ht="36" customHeight="1" x14ac:dyDescent="0.2">
      <c r="A172" s="77" t="s">
        <v>361</v>
      </c>
      <c r="B172" s="38" t="s">
        <v>266</v>
      </c>
      <c r="C172" s="83" t="s">
        <v>356</v>
      </c>
      <c r="D172" s="99"/>
      <c r="E172" s="31" t="s">
        <v>106</v>
      </c>
      <c r="F172" s="39">
        <v>10</v>
      </c>
      <c r="G172" s="151"/>
      <c r="H172" s="152">
        <f>ROUND(G172*F172,2)</f>
        <v>0</v>
      </c>
    </row>
    <row r="173" spans="1:8" s="26" customFormat="1" ht="36" customHeight="1" x14ac:dyDescent="0.2">
      <c r="A173" s="77"/>
      <c r="B173" s="28" t="s">
        <v>404</v>
      </c>
      <c r="C173" s="29" t="s">
        <v>844</v>
      </c>
      <c r="D173" s="30" t="s">
        <v>845</v>
      </c>
      <c r="E173" s="31" t="s">
        <v>108</v>
      </c>
      <c r="F173" s="150">
        <v>8</v>
      </c>
      <c r="G173" s="151"/>
      <c r="H173" s="152">
        <f>ROUND(G173*F173,2)</f>
        <v>0</v>
      </c>
    </row>
    <row r="174" spans="1:8" s="26" customFormat="1" ht="36" customHeight="1" x14ac:dyDescent="0.2">
      <c r="A174" s="85"/>
      <c r="B174" s="107"/>
      <c r="C174" s="101" t="s">
        <v>118</v>
      </c>
      <c r="D174" s="99"/>
      <c r="E174" s="31"/>
      <c r="F174" s="150" t="s">
        <v>99</v>
      </c>
      <c r="G174" s="148"/>
      <c r="H174" s="149"/>
    </row>
    <row r="175" spans="1:8" s="26" customFormat="1" ht="36" customHeight="1" x14ac:dyDescent="0.2">
      <c r="A175" s="77" t="s">
        <v>124</v>
      </c>
      <c r="B175" s="28" t="s">
        <v>406</v>
      </c>
      <c r="C175" s="40" t="s">
        <v>190</v>
      </c>
      <c r="D175" s="41" t="s">
        <v>3</v>
      </c>
      <c r="E175" s="31"/>
      <c r="F175" s="150" t="s">
        <v>99</v>
      </c>
      <c r="G175" s="148"/>
      <c r="H175" s="149"/>
    </row>
    <row r="176" spans="1:8" s="26" customFormat="1" ht="36" customHeight="1" x14ac:dyDescent="0.2">
      <c r="A176" s="77"/>
      <c r="B176" s="36" t="s">
        <v>165</v>
      </c>
      <c r="C176" s="81" t="s">
        <v>305</v>
      </c>
      <c r="D176" s="30" t="s">
        <v>634</v>
      </c>
      <c r="E176" s="31" t="s">
        <v>107</v>
      </c>
      <c r="F176" s="39">
        <v>2</v>
      </c>
      <c r="G176" s="151"/>
      <c r="H176" s="152">
        <f>ROUND(G176*F176,2)</f>
        <v>0</v>
      </c>
    </row>
    <row r="177" spans="1:8" s="26" customFormat="1" ht="36" customHeight="1" x14ac:dyDescent="0.2">
      <c r="A177" s="77"/>
      <c r="B177" s="36" t="s">
        <v>166</v>
      </c>
      <c r="C177" s="81" t="s">
        <v>305</v>
      </c>
      <c r="D177" s="30" t="s">
        <v>633</v>
      </c>
      <c r="E177" s="31" t="s">
        <v>107</v>
      </c>
      <c r="F177" s="39">
        <v>2</v>
      </c>
      <c r="G177" s="151"/>
      <c r="H177" s="152">
        <f>ROUND(G177*F177,2)</f>
        <v>0</v>
      </c>
    </row>
    <row r="178" spans="1:8" s="26" customFormat="1" ht="36" customHeight="1" x14ac:dyDescent="0.2">
      <c r="A178" s="77" t="s">
        <v>127</v>
      </c>
      <c r="B178" s="28" t="s">
        <v>407</v>
      </c>
      <c r="C178" s="29" t="s">
        <v>193</v>
      </c>
      <c r="D178" s="30" t="s">
        <v>3</v>
      </c>
      <c r="E178" s="31"/>
      <c r="F178" s="150" t="s">
        <v>99</v>
      </c>
      <c r="G178" s="148"/>
      <c r="H178" s="149"/>
    </row>
    <row r="179" spans="1:8" s="26" customFormat="1" ht="36" customHeight="1" x14ac:dyDescent="0.2">
      <c r="A179" s="77" t="s">
        <v>23</v>
      </c>
      <c r="B179" s="36" t="s">
        <v>165</v>
      </c>
      <c r="C179" s="81" t="s">
        <v>387</v>
      </c>
      <c r="D179" s="99"/>
      <c r="E179" s="31"/>
      <c r="F179" s="150" t="s">
        <v>99</v>
      </c>
      <c r="G179" s="148"/>
      <c r="H179" s="149"/>
    </row>
    <row r="180" spans="1:8" s="26" customFormat="1" ht="36" customHeight="1" x14ac:dyDescent="0.2">
      <c r="A180" s="77" t="s">
        <v>24</v>
      </c>
      <c r="B180" s="38" t="s">
        <v>266</v>
      </c>
      <c r="C180" s="83" t="s">
        <v>754</v>
      </c>
      <c r="D180" s="99"/>
      <c r="E180" s="31" t="s">
        <v>108</v>
      </c>
      <c r="F180" s="39">
        <v>28</v>
      </c>
      <c r="G180" s="151"/>
      <c r="H180" s="152">
        <f>ROUND(G180*F180,2)</f>
        <v>0</v>
      </c>
    </row>
    <row r="181" spans="1:8" s="34" customFormat="1" ht="36" customHeight="1" x14ac:dyDescent="0.2">
      <c r="A181" s="27"/>
      <c r="B181" s="28" t="s">
        <v>408</v>
      </c>
      <c r="C181" s="29" t="s">
        <v>388</v>
      </c>
      <c r="D181" s="30" t="s">
        <v>3</v>
      </c>
      <c r="E181" s="31" t="s">
        <v>107</v>
      </c>
      <c r="F181" s="39">
        <v>4</v>
      </c>
      <c r="G181" s="151"/>
      <c r="H181" s="152">
        <f>ROUND(G181*F181,2)</f>
        <v>0</v>
      </c>
    </row>
    <row r="182" spans="1:8" s="34" customFormat="1" ht="36" customHeight="1" x14ac:dyDescent="0.2">
      <c r="A182" s="84" t="s">
        <v>310</v>
      </c>
      <c r="B182" s="28" t="s">
        <v>410</v>
      </c>
      <c r="C182" s="29" t="s">
        <v>544</v>
      </c>
      <c r="D182" s="30" t="s">
        <v>362</v>
      </c>
      <c r="E182" s="31"/>
      <c r="F182" s="150" t="s">
        <v>99</v>
      </c>
      <c r="G182" s="148"/>
      <c r="H182" s="149"/>
    </row>
    <row r="183" spans="1:8" s="34" customFormat="1" ht="36" customHeight="1" x14ac:dyDescent="0.2">
      <c r="A183" s="84" t="s">
        <v>314</v>
      </c>
      <c r="B183" s="117" t="s">
        <v>165</v>
      </c>
      <c r="C183" s="118" t="s">
        <v>646</v>
      </c>
      <c r="D183" s="99"/>
      <c r="E183" s="119" t="s">
        <v>108</v>
      </c>
      <c r="F183" s="39">
        <v>7</v>
      </c>
      <c r="G183" s="151"/>
      <c r="H183" s="152">
        <f>ROUND(G183*F183,2)</f>
        <v>0</v>
      </c>
    </row>
    <row r="184" spans="1:8" s="34" customFormat="1" ht="36" customHeight="1" x14ac:dyDescent="0.2">
      <c r="A184" s="84" t="s">
        <v>647</v>
      </c>
      <c r="B184" s="117" t="s">
        <v>166</v>
      </c>
      <c r="C184" s="118" t="s">
        <v>648</v>
      </c>
      <c r="D184" s="99"/>
      <c r="E184" s="119" t="s">
        <v>108</v>
      </c>
      <c r="F184" s="39">
        <v>20</v>
      </c>
      <c r="G184" s="151"/>
      <c r="H184" s="152">
        <f>ROUND(G184*F184,2)</f>
        <v>0</v>
      </c>
    </row>
    <row r="185" spans="1:8" s="26" customFormat="1" ht="36" customHeight="1" x14ac:dyDescent="0.2">
      <c r="A185" s="77" t="s">
        <v>27</v>
      </c>
      <c r="B185" s="28" t="s">
        <v>411</v>
      </c>
      <c r="C185" s="40" t="s">
        <v>316</v>
      </c>
      <c r="D185" s="41" t="s">
        <v>317</v>
      </c>
      <c r="E185" s="31"/>
      <c r="F185" s="150" t="s">
        <v>99</v>
      </c>
      <c r="G185" s="148"/>
      <c r="H185" s="149"/>
    </row>
    <row r="186" spans="1:8" s="26" customFormat="1" ht="36" customHeight="1" x14ac:dyDescent="0.2">
      <c r="A186" s="77" t="s">
        <v>28</v>
      </c>
      <c r="B186" s="36" t="s">
        <v>165</v>
      </c>
      <c r="C186" s="82" t="s">
        <v>335</v>
      </c>
      <c r="D186" s="99"/>
      <c r="E186" s="31" t="s">
        <v>107</v>
      </c>
      <c r="F186" s="39">
        <v>7</v>
      </c>
      <c r="G186" s="151"/>
      <c r="H186" s="152">
        <f>ROUND(G186*F186,2)</f>
        <v>0</v>
      </c>
    </row>
    <row r="187" spans="1:8" s="26" customFormat="1" ht="36" customHeight="1" x14ac:dyDescent="0.2">
      <c r="A187" s="77" t="s">
        <v>29</v>
      </c>
      <c r="B187" s="36" t="s">
        <v>166</v>
      </c>
      <c r="C187" s="82" t="s">
        <v>336</v>
      </c>
      <c r="D187" s="99"/>
      <c r="E187" s="31" t="s">
        <v>107</v>
      </c>
      <c r="F187" s="39">
        <v>7</v>
      </c>
      <c r="G187" s="151"/>
      <c r="H187" s="152">
        <f>ROUND(G187*F187,2)</f>
        <v>0</v>
      </c>
    </row>
    <row r="188" spans="1:8" s="26" customFormat="1" ht="36" customHeight="1" x14ac:dyDescent="0.2">
      <c r="A188" s="77" t="s">
        <v>30</v>
      </c>
      <c r="B188" s="28" t="s">
        <v>412</v>
      </c>
      <c r="C188" s="43" t="s">
        <v>194</v>
      </c>
      <c r="D188" s="30" t="s">
        <v>3</v>
      </c>
      <c r="E188" s="31"/>
      <c r="F188" s="150" t="s">
        <v>99</v>
      </c>
      <c r="G188" s="148"/>
      <c r="H188" s="149"/>
    </row>
    <row r="189" spans="1:8" s="26" customFormat="1" ht="36" customHeight="1" x14ac:dyDescent="0.2">
      <c r="A189" s="77" t="s">
        <v>31</v>
      </c>
      <c r="B189" s="36" t="s">
        <v>165</v>
      </c>
      <c r="C189" s="81" t="s">
        <v>389</v>
      </c>
      <c r="D189" s="99"/>
      <c r="E189" s="31"/>
      <c r="F189" s="150" t="s">
        <v>99</v>
      </c>
      <c r="G189" s="148"/>
      <c r="H189" s="149"/>
    </row>
    <row r="190" spans="1:8" s="26" customFormat="1" ht="36" customHeight="1" x14ac:dyDescent="0.2">
      <c r="A190" s="77" t="s">
        <v>32</v>
      </c>
      <c r="B190" s="38" t="s">
        <v>266</v>
      </c>
      <c r="C190" s="83" t="s">
        <v>390</v>
      </c>
      <c r="D190" s="99"/>
      <c r="E190" s="31" t="s">
        <v>107</v>
      </c>
      <c r="F190" s="39">
        <v>2</v>
      </c>
      <c r="G190" s="151"/>
      <c r="H190" s="152">
        <f>ROUND(G190*F190,2)</f>
        <v>0</v>
      </c>
    </row>
    <row r="191" spans="1:8" s="26" customFormat="1" ht="36" customHeight="1" x14ac:dyDescent="0.2">
      <c r="A191" s="77" t="s">
        <v>33</v>
      </c>
      <c r="B191" s="38" t="s">
        <v>268</v>
      </c>
      <c r="C191" s="83" t="s">
        <v>405</v>
      </c>
      <c r="D191" s="99"/>
      <c r="E191" s="31" t="s">
        <v>107</v>
      </c>
      <c r="F191" s="39">
        <v>2</v>
      </c>
      <c r="G191" s="151"/>
      <c r="H191" s="152">
        <f>ROUND(G191*F191,2)</f>
        <v>0</v>
      </c>
    </row>
    <row r="192" spans="1:8" s="34" customFormat="1" ht="36" customHeight="1" x14ac:dyDescent="0.2">
      <c r="A192" s="27" t="s">
        <v>197</v>
      </c>
      <c r="B192" s="28" t="s">
        <v>639</v>
      </c>
      <c r="C192" s="29" t="s">
        <v>265</v>
      </c>
      <c r="D192" s="30" t="s">
        <v>3</v>
      </c>
      <c r="E192" s="31" t="s">
        <v>107</v>
      </c>
      <c r="F192" s="39">
        <v>4</v>
      </c>
      <c r="G192" s="151"/>
      <c r="H192" s="152">
        <f>ROUND(G192*F192,2)</f>
        <v>0</v>
      </c>
    </row>
    <row r="193" spans="1:8" s="26" customFormat="1" ht="36" customHeight="1" x14ac:dyDescent="0.2">
      <c r="A193" s="77" t="s">
        <v>201</v>
      </c>
      <c r="B193" s="28" t="s">
        <v>640</v>
      </c>
      <c r="C193" s="29" t="s">
        <v>155</v>
      </c>
      <c r="D193" s="30" t="s">
        <v>4</v>
      </c>
      <c r="E193" s="31" t="s">
        <v>108</v>
      </c>
      <c r="F193" s="39">
        <v>48</v>
      </c>
      <c r="G193" s="151"/>
      <c r="H193" s="152">
        <f>ROUND(G193*F193,2)</f>
        <v>0</v>
      </c>
    </row>
    <row r="194" spans="1:8" s="88" customFormat="1" ht="30" customHeight="1" x14ac:dyDescent="0.2">
      <c r="A194" s="173"/>
      <c r="B194" s="198" t="s">
        <v>644</v>
      </c>
      <c r="C194" s="89" t="s">
        <v>792</v>
      </c>
      <c r="D194" s="99"/>
      <c r="E194" s="91" t="s">
        <v>107</v>
      </c>
      <c r="F194" s="199">
        <v>1</v>
      </c>
      <c r="G194" s="151"/>
      <c r="H194" s="152">
        <f>ROUND(G194*F194,2)</f>
        <v>0</v>
      </c>
    </row>
    <row r="195" spans="1:8" s="26" customFormat="1" ht="36" customHeight="1" x14ac:dyDescent="0.2">
      <c r="A195" s="77" t="s">
        <v>307</v>
      </c>
      <c r="B195" s="28" t="s">
        <v>645</v>
      </c>
      <c r="C195" s="43" t="s">
        <v>308</v>
      </c>
      <c r="D195" s="217" t="s">
        <v>409</v>
      </c>
      <c r="E195" s="31"/>
      <c r="F195" s="150" t="s">
        <v>99</v>
      </c>
      <c r="G195" s="148"/>
      <c r="H195" s="149"/>
    </row>
    <row r="196" spans="1:8" s="26" customFormat="1" ht="36" customHeight="1" x14ac:dyDescent="0.2">
      <c r="A196" s="77" t="s">
        <v>309</v>
      </c>
      <c r="B196" s="36" t="s">
        <v>165</v>
      </c>
      <c r="C196" s="218" t="s">
        <v>351</v>
      </c>
      <c r="D196" s="217" t="s">
        <v>352</v>
      </c>
      <c r="E196" s="31" t="s">
        <v>104</v>
      </c>
      <c r="F196" s="39">
        <v>400</v>
      </c>
      <c r="G196" s="151"/>
      <c r="H196" s="152">
        <f>ROUND(G196*F196,2)</f>
        <v>0</v>
      </c>
    </row>
    <row r="197" spans="1:8" s="26" customFormat="1" ht="36" customHeight="1" x14ac:dyDescent="0.2">
      <c r="A197" s="77"/>
      <c r="B197" s="28" t="s">
        <v>649</v>
      </c>
      <c r="C197" s="43" t="s">
        <v>650</v>
      </c>
      <c r="D197" s="217" t="s">
        <v>462</v>
      </c>
      <c r="E197" s="31" t="s">
        <v>107</v>
      </c>
      <c r="F197" s="150">
        <v>1</v>
      </c>
      <c r="G197" s="151"/>
      <c r="H197" s="152">
        <f>ROUND(G197*F197,2)</f>
        <v>0</v>
      </c>
    </row>
    <row r="198" spans="1:8" s="26" customFormat="1" ht="36" customHeight="1" x14ac:dyDescent="0.2">
      <c r="A198" s="85"/>
      <c r="B198" s="200"/>
      <c r="C198" s="101" t="s">
        <v>119</v>
      </c>
      <c r="D198" s="99"/>
      <c r="E198" s="31"/>
      <c r="F198" s="150" t="s">
        <v>99</v>
      </c>
      <c r="G198" s="148"/>
      <c r="H198" s="149"/>
    </row>
    <row r="199" spans="1:8" s="26" customFormat="1" ht="36" customHeight="1" x14ac:dyDescent="0.2">
      <c r="A199" s="84" t="s">
        <v>128</v>
      </c>
      <c r="B199" s="114" t="s">
        <v>767</v>
      </c>
      <c r="C199" s="42" t="s">
        <v>318</v>
      </c>
      <c r="D199" s="41" t="s">
        <v>317</v>
      </c>
      <c r="E199" s="119" t="s">
        <v>107</v>
      </c>
      <c r="F199" s="39">
        <v>7</v>
      </c>
      <c r="G199" s="151"/>
      <c r="H199" s="152">
        <f>ROUND(G199*F199,2)</f>
        <v>0</v>
      </c>
    </row>
    <row r="200" spans="1:8" s="26" customFormat="1" ht="36" customHeight="1" x14ac:dyDescent="0.2">
      <c r="A200" s="77" t="s">
        <v>132</v>
      </c>
      <c r="B200" s="28" t="s">
        <v>768</v>
      </c>
      <c r="C200" s="29" t="s">
        <v>242</v>
      </c>
      <c r="D200" s="41" t="s">
        <v>317</v>
      </c>
      <c r="E200" s="31" t="s">
        <v>107</v>
      </c>
      <c r="F200" s="39">
        <v>10</v>
      </c>
      <c r="G200" s="151"/>
      <c r="H200" s="152">
        <f>ROUND(G200*F200,2)</f>
        <v>0</v>
      </c>
    </row>
    <row r="201" spans="1:8" s="26" customFormat="1" ht="36" customHeight="1" x14ac:dyDescent="0.2">
      <c r="A201" s="77" t="s">
        <v>208</v>
      </c>
      <c r="B201" s="28" t="s">
        <v>769</v>
      </c>
      <c r="C201" s="29" t="s">
        <v>244</v>
      </c>
      <c r="D201" s="41" t="s">
        <v>317</v>
      </c>
      <c r="E201" s="31" t="s">
        <v>107</v>
      </c>
      <c r="F201" s="39">
        <v>5</v>
      </c>
      <c r="G201" s="151"/>
      <c r="H201" s="152">
        <f>ROUND(G201*F201,2)</f>
        <v>0</v>
      </c>
    </row>
    <row r="202" spans="1:8" s="26" customFormat="1" ht="36" customHeight="1" x14ac:dyDescent="0.2">
      <c r="A202" s="84" t="s">
        <v>133</v>
      </c>
      <c r="B202" s="114" t="s">
        <v>770</v>
      </c>
      <c r="C202" s="115" t="s">
        <v>243</v>
      </c>
      <c r="D202" s="41" t="s">
        <v>317</v>
      </c>
      <c r="E202" s="119" t="s">
        <v>107</v>
      </c>
      <c r="F202" s="122">
        <v>1</v>
      </c>
      <c r="G202" s="151"/>
      <c r="H202" s="152">
        <f>ROUND(G202*F202,2)</f>
        <v>0</v>
      </c>
    </row>
    <row r="203" spans="1:8" s="26" customFormat="1" ht="36" customHeight="1" x14ac:dyDescent="0.2">
      <c r="A203" s="174" t="s">
        <v>134</v>
      </c>
      <c r="B203" s="201" t="s">
        <v>771</v>
      </c>
      <c r="C203" s="42" t="s">
        <v>245</v>
      </c>
      <c r="D203" s="41" t="s">
        <v>317</v>
      </c>
      <c r="E203" s="202" t="s">
        <v>107</v>
      </c>
      <c r="F203" s="203">
        <v>1</v>
      </c>
      <c r="G203" s="151"/>
      <c r="H203" s="152">
        <f>ROUND(G203*F203,2)</f>
        <v>0</v>
      </c>
    </row>
    <row r="204" spans="1:8" s="26" customFormat="1" ht="36" customHeight="1" x14ac:dyDescent="0.2">
      <c r="A204" s="84"/>
      <c r="B204" s="114" t="s">
        <v>788</v>
      </c>
      <c r="C204" s="115" t="s">
        <v>764</v>
      </c>
      <c r="D204" s="41" t="s">
        <v>765</v>
      </c>
      <c r="E204" s="31"/>
      <c r="F204" s="150" t="s">
        <v>99</v>
      </c>
      <c r="G204" s="148"/>
      <c r="H204" s="149"/>
    </row>
    <row r="205" spans="1:8" s="26" customFormat="1" ht="36" customHeight="1" x14ac:dyDescent="0.2">
      <c r="A205" s="174"/>
      <c r="B205" s="117" t="s">
        <v>165</v>
      </c>
      <c r="C205" s="118" t="s">
        <v>550</v>
      </c>
      <c r="D205" s="99"/>
      <c r="E205" s="119" t="s">
        <v>107</v>
      </c>
      <c r="F205" s="226">
        <v>1</v>
      </c>
      <c r="G205" s="151"/>
      <c r="H205" s="152">
        <f>ROUND(G205*F205,2)</f>
        <v>0</v>
      </c>
    </row>
    <row r="206" spans="1:8" s="26" customFormat="1" ht="36" customHeight="1" x14ac:dyDescent="0.2">
      <c r="A206" s="84"/>
      <c r="B206" s="114" t="s">
        <v>789</v>
      </c>
      <c r="C206" s="115" t="s">
        <v>766</v>
      </c>
      <c r="D206" s="41" t="s">
        <v>765</v>
      </c>
      <c r="E206" s="31"/>
      <c r="F206" s="150" t="s">
        <v>99</v>
      </c>
      <c r="G206" s="148"/>
      <c r="H206" s="149"/>
    </row>
    <row r="207" spans="1:8" s="26" customFormat="1" ht="36" customHeight="1" x14ac:dyDescent="0.2">
      <c r="A207" s="174"/>
      <c r="B207" s="117" t="s">
        <v>165</v>
      </c>
      <c r="C207" s="118" t="s">
        <v>550</v>
      </c>
      <c r="D207" s="99"/>
      <c r="E207" s="119" t="s">
        <v>107</v>
      </c>
      <c r="F207" s="226">
        <v>1</v>
      </c>
      <c r="G207" s="151"/>
      <c r="H207" s="152">
        <f>ROUND(G207*F207,2)</f>
        <v>0</v>
      </c>
    </row>
    <row r="208" spans="1:8" s="26" customFormat="1" ht="36" customHeight="1" x14ac:dyDescent="0.2">
      <c r="A208" s="87" t="s">
        <v>784</v>
      </c>
      <c r="B208" s="198" t="s">
        <v>803</v>
      </c>
      <c r="C208" s="89" t="s">
        <v>785</v>
      </c>
      <c r="D208" s="90" t="s">
        <v>765</v>
      </c>
      <c r="E208" s="91" t="s">
        <v>107</v>
      </c>
      <c r="F208" s="199">
        <v>1</v>
      </c>
      <c r="G208" s="219"/>
      <c r="H208" s="220">
        <f t="shared" ref="H208" si="3">ROUND(G208*F208,2)</f>
        <v>0</v>
      </c>
    </row>
    <row r="209" spans="1:8" s="26" customFormat="1" ht="36" customHeight="1" x14ac:dyDescent="0.2">
      <c r="A209" s="85"/>
      <c r="B209" s="97"/>
      <c r="C209" s="101" t="s">
        <v>120</v>
      </c>
      <c r="D209" s="99"/>
      <c r="E209" s="31"/>
      <c r="F209" s="150" t="s">
        <v>99</v>
      </c>
      <c r="G209" s="148"/>
      <c r="H209" s="149"/>
    </row>
    <row r="210" spans="1:8" s="26" customFormat="1" ht="36" customHeight="1" x14ac:dyDescent="0.2">
      <c r="A210" s="171" t="s">
        <v>135</v>
      </c>
      <c r="B210" s="28" t="s">
        <v>846</v>
      </c>
      <c r="C210" s="29" t="s">
        <v>78</v>
      </c>
      <c r="D210" s="30" t="s">
        <v>354</v>
      </c>
      <c r="E210" s="31"/>
      <c r="F210" s="150" t="s">
        <v>99</v>
      </c>
      <c r="G210" s="148"/>
      <c r="H210" s="149"/>
    </row>
    <row r="211" spans="1:8" s="26" customFormat="1" ht="36" customHeight="1" x14ac:dyDescent="0.2">
      <c r="A211" s="171" t="s">
        <v>136</v>
      </c>
      <c r="B211" s="36" t="s">
        <v>165</v>
      </c>
      <c r="C211" s="81" t="s">
        <v>295</v>
      </c>
      <c r="D211" s="99"/>
      <c r="E211" s="31" t="s">
        <v>104</v>
      </c>
      <c r="F211" s="32">
        <v>350</v>
      </c>
      <c r="G211" s="151"/>
      <c r="H211" s="152">
        <f>ROUND(G211*F211,2)</f>
        <v>0</v>
      </c>
    </row>
    <row r="212" spans="1:8" s="26" customFormat="1" ht="36" customHeight="1" x14ac:dyDescent="0.2">
      <c r="A212" s="171" t="s">
        <v>137</v>
      </c>
      <c r="B212" s="134" t="s">
        <v>166</v>
      </c>
      <c r="C212" s="102" t="s">
        <v>296</v>
      </c>
      <c r="D212" s="103"/>
      <c r="E212" s="44" t="s">
        <v>104</v>
      </c>
      <c r="F212" s="108">
        <v>1300</v>
      </c>
      <c r="G212" s="153"/>
      <c r="H212" s="154">
        <f>ROUND(G212*F212,2)</f>
        <v>0</v>
      </c>
    </row>
    <row r="213" spans="1:8" s="26" customFormat="1" ht="36" customHeight="1" thickBot="1" x14ac:dyDescent="0.25">
      <c r="A213" s="172"/>
      <c r="B213" s="46" t="str">
        <f>B129</f>
        <v>C</v>
      </c>
      <c r="C213" s="242" t="str">
        <f>C129</f>
        <v>WHYTE AVENUE - BURY STREET TO VINE STREET
(CONCRETE RECONSTRUCTION)</v>
      </c>
      <c r="D213" s="243"/>
      <c r="E213" s="243"/>
      <c r="F213" s="244"/>
      <c r="G213" s="48" t="s">
        <v>392</v>
      </c>
      <c r="H213" s="48">
        <f>SUM(H130:H212)</f>
        <v>0</v>
      </c>
    </row>
    <row r="214" spans="1:8" s="26" customFormat="1" ht="36" customHeight="1" thickTop="1" x14ac:dyDescent="0.2">
      <c r="A214" s="170"/>
      <c r="B214" s="105" t="s">
        <v>8</v>
      </c>
      <c r="C214" s="255" t="s">
        <v>413</v>
      </c>
      <c r="D214" s="256"/>
      <c r="E214" s="256"/>
      <c r="F214" s="257"/>
      <c r="G214" s="106"/>
      <c r="H214" s="49"/>
    </row>
    <row r="215" spans="1:8" s="26" customFormat="1" ht="36" customHeight="1" x14ac:dyDescent="0.2">
      <c r="A215" s="85"/>
      <c r="B215" s="97"/>
      <c r="C215" s="98" t="s">
        <v>115</v>
      </c>
      <c r="D215" s="99"/>
      <c r="E215" s="100" t="s">
        <v>99</v>
      </c>
      <c r="F215" s="147" t="s">
        <v>99</v>
      </c>
      <c r="G215" s="155" t="s">
        <v>99</v>
      </c>
      <c r="H215" s="156"/>
    </row>
    <row r="216" spans="1:8" s="26" customFormat="1" ht="36" customHeight="1" x14ac:dyDescent="0.2">
      <c r="A216" s="77" t="s">
        <v>202</v>
      </c>
      <c r="B216" s="28" t="s">
        <v>204</v>
      </c>
      <c r="C216" s="29" t="s">
        <v>41</v>
      </c>
      <c r="D216" s="30" t="s">
        <v>344</v>
      </c>
      <c r="E216" s="31" t="s">
        <v>105</v>
      </c>
      <c r="F216" s="157">
        <v>3330</v>
      </c>
      <c r="G216" s="68"/>
      <c r="H216" s="33">
        <f>ROUND(G216*F216,2)</f>
        <v>0</v>
      </c>
    </row>
    <row r="217" spans="1:8" s="26" customFormat="1" ht="36" customHeight="1" x14ac:dyDescent="0.2">
      <c r="A217" s="86" t="s">
        <v>138</v>
      </c>
      <c r="B217" s="28" t="s">
        <v>56</v>
      </c>
      <c r="C217" s="29" t="s">
        <v>35</v>
      </c>
      <c r="D217" s="30" t="s">
        <v>345</v>
      </c>
      <c r="E217" s="31" t="s">
        <v>104</v>
      </c>
      <c r="F217" s="157">
        <v>4100</v>
      </c>
      <c r="G217" s="68"/>
      <c r="H217" s="33">
        <f>ROUND(G217*F217,2)</f>
        <v>0</v>
      </c>
    </row>
    <row r="218" spans="1:8" s="26" customFormat="1" ht="36" customHeight="1" x14ac:dyDescent="0.2">
      <c r="A218" s="86"/>
      <c r="B218" s="28" t="s">
        <v>58</v>
      </c>
      <c r="C218" s="29" t="s">
        <v>641</v>
      </c>
      <c r="D218" s="30" t="s">
        <v>642</v>
      </c>
      <c r="E218" s="31"/>
      <c r="F218" s="147" t="s">
        <v>99</v>
      </c>
      <c r="G218" s="155"/>
      <c r="H218" s="156"/>
    </row>
    <row r="219" spans="1:8" s="26" customFormat="1" ht="36" customHeight="1" x14ac:dyDescent="0.2">
      <c r="A219" s="86"/>
      <c r="B219" s="36" t="s">
        <v>165</v>
      </c>
      <c r="C219" s="81" t="s">
        <v>643</v>
      </c>
      <c r="D219" s="30" t="s">
        <v>99</v>
      </c>
      <c r="E219" s="31" t="s">
        <v>106</v>
      </c>
      <c r="F219" s="157">
        <v>3940</v>
      </c>
      <c r="G219" s="68"/>
      <c r="H219" s="33">
        <f>ROUND(G219*F219,2)</f>
        <v>0</v>
      </c>
    </row>
    <row r="220" spans="1:8" s="26" customFormat="1" ht="36" customHeight="1" x14ac:dyDescent="0.2">
      <c r="A220" s="86" t="s">
        <v>140</v>
      </c>
      <c r="B220" s="28" t="s">
        <v>59</v>
      </c>
      <c r="C220" s="29" t="s">
        <v>159</v>
      </c>
      <c r="D220" s="30" t="s">
        <v>344</v>
      </c>
      <c r="E220" s="31"/>
      <c r="F220" s="147" t="s">
        <v>99</v>
      </c>
      <c r="G220" s="155"/>
      <c r="H220" s="156"/>
    </row>
    <row r="221" spans="1:8" s="26" customFormat="1" ht="36" customHeight="1" x14ac:dyDescent="0.2">
      <c r="A221" s="86" t="s">
        <v>320</v>
      </c>
      <c r="B221" s="36" t="s">
        <v>165</v>
      </c>
      <c r="C221" s="81" t="s">
        <v>321</v>
      </c>
      <c r="D221" s="99"/>
      <c r="E221" s="31" t="s">
        <v>105</v>
      </c>
      <c r="F221" s="157">
        <v>390</v>
      </c>
      <c r="G221" s="68"/>
      <c r="H221" s="33">
        <f>ROUND(G221*F221,2)</f>
        <v>0</v>
      </c>
    </row>
    <row r="222" spans="1:8" s="26" customFormat="1" ht="36" customHeight="1" x14ac:dyDescent="0.2">
      <c r="A222" s="77" t="s">
        <v>141</v>
      </c>
      <c r="B222" s="28" t="s">
        <v>414</v>
      </c>
      <c r="C222" s="29" t="s">
        <v>45</v>
      </c>
      <c r="D222" s="30" t="s">
        <v>344</v>
      </c>
      <c r="E222" s="31" t="s">
        <v>104</v>
      </c>
      <c r="F222" s="157">
        <v>4495</v>
      </c>
      <c r="G222" s="68"/>
      <c r="H222" s="33">
        <f>ROUND(G222*F222,2)</f>
        <v>0</v>
      </c>
    </row>
    <row r="223" spans="1:8" s="26" customFormat="1" ht="36" customHeight="1" x14ac:dyDescent="0.2">
      <c r="A223" s="86" t="s">
        <v>142</v>
      </c>
      <c r="B223" s="28" t="s">
        <v>415</v>
      </c>
      <c r="C223" s="29" t="s">
        <v>322</v>
      </c>
      <c r="D223" s="30" t="s">
        <v>323</v>
      </c>
      <c r="E223" s="31"/>
      <c r="F223" s="147" t="s">
        <v>99</v>
      </c>
      <c r="G223" s="155"/>
      <c r="H223" s="156"/>
    </row>
    <row r="224" spans="1:8" s="26" customFormat="1" ht="36" customHeight="1" x14ac:dyDescent="0.2">
      <c r="A224" s="86" t="s">
        <v>324</v>
      </c>
      <c r="B224" s="36" t="s">
        <v>165</v>
      </c>
      <c r="C224" s="81" t="s">
        <v>325</v>
      </c>
      <c r="D224" s="99"/>
      <c r="E224" s="31" t="s">
        <v>104</v>
      </c>
      <c r="F224" s="157">
        <v>4100</v>
      </c>
      <c r="G224" s="68"/>
      <c r="H224" s="33">
        <f>ROUND(G224*F224,2)</f>
        <v>0</v>
      </c>
    </row>
    <row r="225" spans="1:8" s="26" customFormat="1" ht="36" customHeight="1" x14ac:dyDescent="0.2">
      <c r="A225" s="86" t="s">
        <v>326</v>
      </c>
      <c r="B225" s="28" t="s">
        <v>416</v>
      </c>
      <c r="C225" s="29" t="s">
        <v>277</v>
      </c>
      <c r="D225" s="30" t="s">
        <v>327</v>
      </c>
      <c r="E225" s="31"/>
      <c r="F225" s="147" t="s">
        <v>99</v>
      </c>
      <c r="G225" s="155"/>
      <c r="H225" s="156"/>
    </row>
    <row r="226" spans="1:8" s="26" customFormat="1" ht="36" customHeight="1" x14ac:dyDescent="0.2">
      <c r="A226" s="86" t="s">
        <v>328</v>
      </c>
      <c r="B226" s="36" t="s">
        <v>165</v>
      </c>
      <c r="C226" s="81" t="s">
        <v>329</v>
      </c>
      <c r="D226" s="99"/>
      <c r="E226" s="31" t="s">
        <v>104</v>
      </c>
      <c r="F226" s="157">
        <v>4100</v>
      </c>
      <c r="G226" s="68"/>
      <c r="H226" s="33">
        <f>ROUND(G226*F226,2)</f>
        <v>0</v>
      </c>
    </row>
    <row r="227" spans="1:8" s="26" customFormat="1" ht="36" customHeight="1" x14ac:dyDescent="0.2">
      <c r="A227" s="85"/>
      <c r="B227" s="97"/>
      <c r="C227" s="101" t="s">
        <v>371</v>
      </c>
      <c r="D227" s="99"/>
      <c r="E227" s="31"/>
      <c r="F227" s="147" t="s">
        <v>99</v>
      </c>
      <c r="G227" s="155"/>
      <c r="H227" s="156"/>
    </row>
    <row r="228" spans="1:8" s="26" customFormat="1" ht="36" customHeight="1" x14ac:dyDescent="0.2">
      <c r="A228" s="171" t="s">
        <v>175</v>
      </c>
      <c r="B228" s="28" t="s">
        <v>417</v>
      </c>
      <c r="C228" s="29" t="s">
        <v>156</v>
      </c>
      <c r="D228" s="30" t="s">
        <v>344</v>
      </c>
      <c r="E228" s="31"/>
      <c r="F228" s="147" t="s">
        <v>99</v>
      </c>
      <c r="G228" s="155"/>
      <c r="H228" s="156"/>
    </row>
    <row r="229" spans="1:8" s="26" customFormat="1" ht="36" customHeight="1" x14ac:dyDescent="0.2">
      <c r="A229" s="171" t="s">
        <v>203</v>
      </c>
      <c r="B229" s="36" t="s">
        <v>165</v>
      </c>
      <c r="C229" s="81" t="s">
        <v>157</v>
      </c>
      <c r="D229" s="99"/>
      <c r="E229" s="31" t="s">
        <v>104</v>
      </c>
      <c r="F229" s="157">
        <v>250</v>
      </c>
      <c r="G229" s="68"/>
      <c r="H229" s="33">
        <f>ROUND(G229*F229,2)</f>
        <v>0</v>
      </c>
    </row>
    <row r="230" spans="1:8" s="26" customFormat="1" ht="36" customHeight="1" x14ac:dyDescent="0.2">
      <c r="A230" s="171" t="s">
        <v>143</v>
      </c>
      <c r="B230" s="36" t="s">
        <v>166</v>
      </c>
      <c r="C230" s="81" t="s">
        <v>158</v>
      </c>
      <c r="D230" s="99"/>
      <c r="E230" s="31" t="s">
        <v>104</v>
      </c>
      <c r="F230" s="157">
        <v>4900</v>
      </c>
      <c r="G230" s="68"/>
      <c r="H230" s="33">
        <f>ROUND(G230*F230,2)</f>
        <v>0</v>
      </c>
    </row>
    <row r="231" spans="1:8" s="34" customFormat="1" ht="36" customHeight="1" x14ac:dyDescent="0.2">
      <c r="A231" s="35" t="s">
        <v>151</v>
      </c>
      <c r="B231" s="28" t="s">
        <v>418</v>
      </c>
      <c r="C231" s="29" t="s">
        <v>91</v>
      </c>
      <c r="D231" s="30" t="s">
        <v>299</v>
      </c>
      <c r="E231" s="31"/>
      <c r="F231" s="147" t="s">
        <v>99</v>
      </c>
      <c r="G231" s="155"/>
      <c r="H231" s="156"/>
    </row>
    <row r="232" spans="1:8" s="34" customFormat="1" ht="36" customHeight="1" x14ac:dyDescent="0.2">
      <c r="A232" s="35" t="s">
        <v>152</v>
      </c>
      <c r="B232" s="36" t="s">
        <v>165</v>
      </c>
      <c r="C232" s="81" t="s">
        <v>113</v>
      </c>
      <c r="D232" s="99"/>
      <c r="E232" s="31" t="s">
        <v>107</v>
      </c>
      <c r="F232" s="157">
        <v>20</v>
      </c>
      <c r="G232" s="68"/>
      <c r="H232" s="33">
        <f>ROUND(G232*F232,2)</f>
        <v>0</v>
      </c>
    </row>
    <row r="233" spans="1:8" s="34" customFormat="1" ht="36" customHeight="1" x14ac:dyDescent="0.2">
      <c r="A233" s="35" t="s">
        <v>621</v>
      </c>
      <c r="B233" s="36" t="s">
        <v>166</v>
      </c>
      <c r="C233" s="81" t="s">
        <v>622</v>
      </c>
      <c r="D233" s="99"/>
      <c r="E233" s="31" t="s">
        <v>107</v>
      </c>
      <c r="F233" s="157">
        <v>135</v>
      </c>
      <c r="G233" s="68"/>
      <c r="H233" s="33">
        <f>ROUND(G233*F233,2)</f>
        <v>0</v>
      </c>
    </row>
    <row r="234" spans="1:8" s="34" customFormat="1" ht="36" customHeight="1" x14ac:dyDescent="0.2">
      <c r="A234" s="35" t="s">
        <v>153</v>
      </c>
      <c r="B234" s="28" t="s">
        <v>419</v>
      </c>
      <c r="C234" s="29" t="s">
        <v>92</v>
      </c>
      <c r="D234" s="30" t="s">
        <v>299</v>
      </c>
      <c r="E234" s="31"/>
      <c r="F234" s="147" t="s">
        <v>99</v>
      </c>
      <c r="G234" s="155"/>
      <c r="H234" s="156"/>
    </row>
    <row r="235" spans="1:8" s="34" customFormat="1" ht="36" customHeight="1" x14ac:dyDescent="0.2">
      <c r="A235" s="35" t="s">
        <v>154</v>
      </c>
      <c r="B235" s="36" t="s">
        <v>165</v>
      </c>
      <c r="C235" s="81" t="s">
        <v>112</v>
      </c>
      <c r="D235" s="99"/>
      <c r="E235" s="31" t="s">
        <v>107</v>
      </c>
      <c r="F235" s="157">
        <v>20</v>
      </c>
      <c r="G235" s="68"/>
      <c r="H235" s="33">
        <f>ROUND(G235*F235,2)</f>
        <v>0</v>
      </c>
    </row>
    <row r="236" spans="1:8" s="34" customFormat="1" ht="36" customHeight="1" x14ac:dyDescent="0.2">
      <c r="A236" s="35" t="s">
        <v>623</v>
      </c>
      <c r="B236" s="36" t="s">
        <v>166</v>
      </c>
      <c r="C236" s="81" t="s">
        <v>651</v>
      </c>
      <c r="D236" s="99"/>
      <c r="E236" s="31" t="s">
        <v>107</v>
      </c>
      <c r="F236" s="157">
        <v>135</v>
      </c>
      <c r="G236" s="68"/>
      <c r="H236" s="33">
        <f>ROUND(G236*F236,2)</f>
        <v>0</v>
      </c>
    </row>
    <row r="237" spans="1:8" s="26" customFormat="1" ht="36" customHeight="1" x14ac:dyDescent="0.2">
      <c r="A237" s="171" t="s">
        <v>281</v>
      </c>
      <c r="B237" s="28" t="s">
        <v>421</v>
      </c>
      <c r="C237" s="29" t="s">
        <v>160</v>
      </c>
      <c r="D237" s="30" t="s">
        <v>1</v>
      </c>
      <c r="E237" s="31"/>
      <c r="F237" s="147" t="s">
        <v>99</v>
      </c>
      <c r="G237" s="155"/>
      <c r="H237" s="156"/>
    </row>
    <row r="238" spans="1:8" s="26" customFormat="1" ht="36" customHeight="1" x14ac:dyDescent="0.2">
      <c r="A238" s="171" t="s">
        <v>282</v>
      </c>
      <c r="B238" s="36" t="s">
        <v>165</v>
      </c>
      <c r="C238" s="81" t="s">
        <v>2</v>
      </c>
      <c r="D238" s="99"/>
      <c r="E238" s="31" t="s">
        <v>104</v>
      </c>
      <c r="F238" s="157">
        <v>1690</v>
      </c>
      <c r="G238" s="68"/>
      <c r="H238" s="33">
        <f>ROUND(G238*F238,2)</f>
        <v>0</v>
      </c>
    </row>
    <row r="239" spans="1:8" s="26" customFormat="1" ht="36" customHeight="1" x14ac:dyDescent="0.2">
      <c r="A239" s="171" t="s">
        <v>288</v>
      </c>
      <c r="B239" s="28" t="s">
        <v>422</v>
      </c>
      <c r="C239" s="29" t="s">
        <v>162</v>
      </c>
      <c r="D239" s="30" t="s">
        <v>298</v>
      </c>
      <c r="E239" s="31"/>
      <c r="F239" s="147" t="s">
        <v>99</v>
      </c>
      <c r="G239" s="155"/>
      <c r="H239" s="156"/>
    </row>
    <row r="240" spans="1:8" s="26" customFormat="1" ht="36" customHeight="1" x14ac:dyDescent="0.2">
      <c r="A240" s="171" t="s">
        <v>289</v>
      </c>
      <c r="B240" s="36" t="s">
        <v>165</v>
      </c>
      <c r="C240" s="81" t="s">
        <v>420</v>
      </c>
      <c r="D240" s="99"/>
      <c r="E240" s="31" t="s">
        <v>108</v>
      </c>
      <c r="F240" s="157">
        <v>33</v>
      </c>
      <c r="G240" s="68"/>
      <c r="H240" s="33">
        <f>ROUND(G240*F240,2)</f>
        <v>0</v>
      </c>
    </row>
    <row r="241" spans="1:8" s="26" customFormat="1" ht="36" customHeight="1" x14ac:dyDescent="0.2">
      <c r="A241" s="171" t="s">
        <v>290</v>
      </c>
      <c r="B241" s="36" t="s">
        <v>166</v>
      </c>
      <c r="C241" s="81" t="s">
        <v>186</v>
      </c>
      <c r="D241" s="99"/>
      <c r="E241" s="31" t="s">
        <v>108</v>
      </c>
      <c r="F241" s="157">
        <v>1040</v>
      </c>
      <c r="G241" s="68"/>
      <c r="H241" s="33">
        <f>ROUND(G241*F241,2)</f>
        <v>0</v>
      </c>
    </row>
    <row r="242" spans="1:8" s="26" customFormat="1" ht="36" customHeight="1" x14ac:dyDescent="0.2">
      <c r="A242" s="171" t="s">
        <v>291</v>
      </c>
      <c r="B242" s="36" t="s">
        <v>167</v>
      </c>
      <c r="C242" s="81" t="s">
        <v>263</v>
      </c>
      <c r="D242" s="99"/>
      <c r="E242" s="31" t="s">
        <v>108</v>
      </c>
      <c r="F242" s="157">
        <v>55</v>
      </c>
      <c r="G242" s="68"/>
      <c r="H242" s="33">
        <f>ROUND(G242*F242,2)</f>
        <v>0</v>
      </c>
    </row>
    <row r="243" spans="1:8" s="26" customFormat="1" ht="36" customHeight="1" x14ac:dyDescent="0.2">
      <c r="A243" s="171" t="s">
        <v>236</v>
      </c>
      <c r="B243" s="28" t="s">
        <v>423</v>
      </c>
      <c r="C243" s="29" t="s">
        <v>343</v>
      </c>
      <c r="D243" s="30" t="s">
        <v>350</v>
      </c>
      <c r="E243" s="31"/>
      <c r="F243" s="147" t="s">
        <v>99</v>
      </c>
      <c r="G243" s="155"/>
      <c r="H243" s="156"/>
    </row>
    <row r="244" spans="1:8" s="26" customFormat="1" ht="36" customHeight="1" x14ac:dyDescent="0.2">
      <c r="A244" s="171" t="s">
        <v>341</v>
      </c>
      <c r="B244" s="36" t="s">
        <v>165</v>
      </c>
      <c r="C244" s="81" t="s">
        <v>342</v>
      </c>
      <c r="D244" s="99"/>
      <c r="E244" s="31" t="s">
        <v>104</v>
      </c>
      <c r="F244" s="158">
        <v>100</v>
      </c>
      <c r="G244" s="68"/>
      <c r="H244" s="33">
        <f>ROUND(G244*F244,2)</f>
        <v>0</v>
      </c>
    </row>
    <row r="245" spans="1:8" s="34" customFormat="1" ht="30" customHeight="1" x14ac:dyDescent="0.2">
      <c r="A245" s="35" t="s">
        <v>293</v>
      </c>
      <c r="B245" s="28" t="s">
        <v>425</v>
      </c>
      <c r="C245" s="29" t="s">
        <v>297</v>
      </c>
      <c r="D245" s="30" t="s">
        <v>303</v>
      </c>
      <c r="E245" s="31" t="s">
        <v>107</v>
      </c>
      <c r="F245" s="158">
        <v>18</v>
      </c>
      <c r="G245" s="68"/>
      <c r="H245" s="33">
        <f>ROUND(G245*F245,2)</f>
        <v>0</v>
      </c>
    </row>
    <row r="246" spans="1:8" s="26" customFormat="1" ht="36" customHeight="1" x14ac:dyDescent="0.2">
      <c r="A246" s="85"/>
      <c r="B246" s="107"/>
      <c r="C246" s="101" t="s">
        <v>396</v>
      </c>
      <c r="D246" s="99"/>
      <c r="E246" s="31"/>
      <c r="F246" s="147" t="s">
        <v>99</v>
      </c>
      <c r="G246" s="155"/>
      <c r="H246" s="156"/>
    </row>
    <row r="247" spans="1:8" s="26" customFormat="1" ht="36" customHeight="1" x14ac:dyDescent="0.2">
      <c r="A247" s="77" t="s">
        <v>122</v>
      </c>
      <c r="B247" s="28" t="s">
        <v>429</v>
      </c>
      <c r="C247" s="29" t="s">
        <v>212</v>
      </c>
      <c r="D247" s="30" t="s">
        <v>757</v>
      </c>
      <c r="E247" s="31"/>
      <c r="F247" s="147" t="s">
        <v>99</v>
      </c>
      <c r="G247" s="155"/>
      <c r="H247" s="156"/>
    </row>
    <row r="248" spans="1:8" s="26" customFormat="1" ht="36" customHeight="1" x14ac:dyDescent="0.2">
      <c r="A248" s="175" t="s">
        <v>207</v>
      </c>
      <c r="B248" s="117" t="s">
        <v>165</v>
      </c>
      <c r="C248" s="118" t="s">
        <v>837</v>
      </c>
      <c r="D248" s="99"/>
      <c r="E248" s="119" t="s">
        <v>104</v>
      </c>
      <c r="F248" s="158">
        <v>225</v>
      </c>
      <c r="G248" s="68"/>
      <c r="H248" s="33">
        <f>ROUND(G248*F248,2)</f>
        <v>0</v>
      </c>
    </row>
    <row r="249" spans="1:8" s="26" customFormat="1" ht="36" customHeight="1" x14ac:dyDescent="0.2">
      <c r="A249" s="77" t="s">
        <v>123</v>
      </c>
      <c r="B249" s="36" t="s">
        <v>166</v>
      </c>
      <c r="C249" s="81" t="s">
        <v>424</v>
      </c>
      <c r="D249" s="99"/>
      <c r="E249" s="31" t="s">
        <v>104</v>
      </c>
      <c r="F249" s="158">
        <v>35</v>
      </c>
      <c r="G249" s="68"/>
      <c r="H249" s="33">
        <f>ROUND(G249*F249,2)</f>
        <v>0</v>
      </c>
    </row>
    <row r="250" spans="1:8" s="26" customFormat="1" ht="36" customHeight="1" x14ac:dyDescent="0.2">
      <c r="A250" s="77" t="s">
        <v>183</v>
      </c>
      <c r="B250" s="28" t="s">
        <v>430</v>
      </c>
      <c r="C250" s="29" t="s">
        <v>172</v>
      </c>
      <c r="D250" s="30" t="s">
        <v>757</v>
      </c>
      <c r="E250" s="31"/>
      <c r="F250" s="147" t="s">
        <v>99</v>
      </c>
      <c r="G250" s="155"/>
      <c r="H250" s="156"/>
    </row>
    <row r="251" spans="1:8" s="26" customFormat="1" ht="78" customHeight="1" x14ac:dyDescent="0.2">
      <c r="A251" s="77"/>
      <c r="B251" s="36" t="s">
        <v>165</v>
      </c>
      <c r="C251" s="81" t="s">
        <v>701</v>
      </c>
      <c r="D251" s="30" t="s">
        <v>772</v>
      </c>
      <c r="E251" s="31" t="s">
        <v>108</v>
      </c>
      <c r="F251" s="158">
        <v>950</v>
      </c>
      <c r="G251" s="68"/>
      <c r="H251" s="33">
        <f t="shared" ref="H251:H259" si="4">ROUND(G251*F251,2)</f>
        <v>0</v>
      </c>
    </row>
    <row r="252" spans="1:8" s="26" customFormat="1" ht="63.75" customHeight="1" x14ac:dyDescent="0.2">
      <c r="A252" s="77"/>
      <c r="B252" s="36" t="s">
        <v>166</v>
      </c>
      <c r="C252" s="81" t="s">
        <v>702</v>
      </c>
      <c r="D252" s="30" t="s">
        <v>773</v>
      </c>
      <c r="E252" s="31" t="s">
        <v>108</v>
      </c>
      <c r="F252" s="158">
        <v>33</v>
      </c>
      <c r="G252" s="68"/>
      <c r="H252" s="33">
        <f t="shared" si="4"/>
        <v>0</v>
      </c>
    </row>
    <row r="253" spans="1:8" s="26" customFormat="1" ht="63" customHeight="1" x14ac:dyDescent="0.2">
      <c r="A253" s="77"/>
      <c r="B253" s="36" t="s">
        <v>167</v>
      </c>
      <c r="C253" s="81" t="s">
        <v>703</v>
      </c>
      <c r="D253" s="30" t="s">
        <v>774</v>
      </c>
      <c r="E253" s="31" t="s">
        <v>108</v>
      </c>
      <c r="F253" s="158">
        <v>50</v>
      </c>
      <c r="G253" s="68"/>
      <c r="H253" s="33">
        <f t="shared" si="4"/>
        <v>0</v>
      </c>
    </row>
    <row r="254" spans="1:8" s="26" customFormat="1" ht="36" customHeight="1" x14ac:dyDescent="0.2">
      <c r="A254" s="77"/>
      <c r="B254" s="204" t="s">
        <v>168</v>
      </c>
      <c r="C254" s="80" t="s">
        <v>652</v>
      </c>
      <c r="D254" s="90" t="s">
        <v>653</v>
      </c>
      <c r="E254" s="91" t="s">
        <v>107</v>
      </c>
      <c r="F254" s="205">
        <v>8</v>
      </c>
      <c r="G254" s="206"/>
      <c r="H254" s="207">
        <f t="shared" si="4"/>
        <v>0</v>
      </c>
    </row>
    <row r="255" spans="1:8" s="26" customFormat="1" ht="36" customHeight="1" x14ac:dyDescent="0.2">
      <c r="A255" s="77" t="s">
        <v>333</v>
      </c>
      <c r="B255" s="36" t="s">
        <v>654</v>
      </c>
      <c r="C255" s="81" t="s">
        <v>762</v>
      </c>
      <c r="D255" s="30" t="s">
        <v>164</v>
      </c>
      <c r="E255" s="31" t="s">
        <v>108</v>
      </c>
      <c r="F255" s="158">
        <v>30</v>
      </c>
      <c r="G255" s="68"/>
      <c r="H255" s="33">
        <f t="shared" si="4"/>
        <v>0</v>
      </c>
    </row>
    <row r="256" spans="1:8" s="26" customFormat="1" ht="36" customHeight="1" x14ac:dyDescent="0.2">
      <c r="A256" s="77" t="s">
        <v>334</v>
      </c>
      <c r="B256" s="36" t="s">
        <v>763</v>
      </c>
      <c r="C256" s="81" t="s">
        <v>794</v>
      </c>
      <c r="D256" s="30" t="s">
        <v>164</v>
      </c>
      <c r="E256" s="31" t="s">
        <v>108</v>
      </c>
      <c r="F256" s="158">
        <v>90</v>
      </c>
      <c r="G256" s="68"/>
      <c r="H256" s="33">
        <f t="shared" si="4"/>
        <v>0</v>
      </c>
    </row>
    <row r="257" spans="1:8" s="26" customFormat="1" ht="36" customHeight="1" x14ac:dyDescent="0.2">
      <c r="A257" s="77" t="s">
        <v>184</v>
      </c>
      <c r="B257" s="36" t="s">
        <v>795</v>
      </c>
      <c r="C257" s="81" t="s">
        <v>812</v>
      </c>
      <c r="D257" s="30" t="s">
        <v>775</v>
      </c>
      <c r="E257" s="31" t="s">
        <v>108</v>
      </c>
      <c r="F257" s="158">
        <v>15</v>
      </c>
      <c r="G257" s="68"/>
      <c r="H257" s="33">
        <f>ROUND(G257*F257,2)</f>
        <v>0</v>
      </c>
    </row>
    <row r="258" spans="1:8" s="26" customFormat="1" ht="36" customHeight="1" x14ac:dyDescent="0.2">
      <c r="A258" s="77" t="s">
        <v>185</v>
      </c>
      <c r="B258" s="36" t="s">
        <v>796</v>
      </c>
      <c r="C258" s="81" t="s">
        <v>824</v>
      </c>
      <c r="D258" s="30" t="s">
        <v>276</v>
      </c>
      <c r="E258" s="31" t="s">
        <v>108</v>
      </c>
      <c r="F258" s="158">
        <v>40</v>
      </c>
      <c r="G258" s="68"/>
      <c r="H258" s="33">
        <f t="shared" si="4"/>
        <v>0</v>
      </c>
    </row>
    <row r="259" spans="1:8" s="26" customFormat="1" ht="36" customHeight="1" x14ac:dyDescent="0.2">
      <c r="A259" s="77" t="s">
        <v>6</v>
      </c>
      <c r="B259" s="28" t="s">
        <v>431</v>
      </c>
      <c r="C259" s="29" t="s">
        <v>376</v>
      </c>
      <c r="D259" s="30" t="s">
        <v>631</v>
      </c>
      <c r="E259" s="31" t="s">
        <v>104</v>
      </c>
      <c r="F259" s="158">
        <v>1680</v>
      </c>
      <c r="G259" s="68"/>
      <c r="H259" s="33">
        <f t="shared" si="4"/>
        <v>0</v>
      </c>
    </row>
    <row r="260" spans="1:8" s="26" customFormat="1" ht="36" customHeight="1" x14ac:dyDescent="0.2">
      <c r="A260" s="77" t="s">
        <v>7</v>
      </c>
      <c r="B260" s="28" t="s">
        <v>432</v>
      </c>
      <c r="C260" s="29" t="s">
        <v>187</v>
      </c>
      <c r="D260" s="30" t="s">
        <v>383</v>
      </c>
      <c r="E260" s="31"/>
      <c r="F260" s="147" t="s">
        <v>99</v>
      </c>
      <c r="G260" s="155"/>
      <c r="H260" s="156"/>
    </row>
    <row r="261" spans="1:8" s="26" customFormat="1" ht="36" customHeight="1" x14ac:dyDescent="0.2">
      <c r="A261" s="77" t="s">
        <v>188</v>
      </c>
      <c r="B261" s="36" t="s">
        <v>165</v>
      </c>
      <c r="C261" s="81" t="s">
        <v>170</v>
      </c>
      <c r="D261" s="99"/>
      <c r="E261" s="31"/>
      <c r="F261" s="147" t="s">
        <v>99</v>
      </c>
      <c r="G261" s="155"/>
      <c r="H261" s="156"/>
    </row>
    <row r="262" spans="1:8" s="26" customFormat="1" ht="36" customHeight="1" x14ac:dyDescent="0.2">
      <c r="A262" s="77" t="s">
        <v>359</v>
      </c>
      <c r="B262" s="38" t="s">
        <v>266</v>
      </c>
      <c r="C262" s="83" t="s">
        <v>356</v>
      </c>
      <c r="D262" s="99"/>
      <c r="E262" s="31" t="s">
        <v>106</v>
      </c>
      <c r="F262" s="157">
        <v>550</v>
      </c>
      <c r="G262" s="68"/>
      <c r="H262" s="33">
        <f>ROUND(G262*F262,2)</f>
        <v>0</v>
      </c>
    </row>
    <row r="263" spans="1:8" s="26" customFormat="1" ht="36" customHeight="1" x14ac:dyDescent="0.2">
      <c r="A263" s="77" t="s">
        <v>360</v>
      </c>
      <c r="B263" s="38" t="s">
        <v>268</v>
      </c>
      <c r="C263" s="83" t="s">
        <v>357</v>
      </c>
      <c r="D263" s="99"/>
      <c r="E263" s="31" t="s">
        <v>106</v>
      </c>
      <c r="F263" s="157">
        <v>700</v>
      </c>
      <c r="G263" s="68"/>
      <c r="H263" s="33">
        <f>ROUND(G263*F263,2)</f>
        <v>0</v>
      </c>
    </row>
    <row r="264" spans="1:8" s="26" customFormat="1" ht="36" customHeight="1" x14ac:dyDescent="0.2">
      <c r="A264" s="77" t="s">
        <v>189</v>
      </c>
      <c r="B264" s="36" t="s">
        <v>166</v>
      </c>
      <c r="C264" s="81" t="s">
        <v>171</v>
      </c>
      <c r="D264" s="99"/>
      <c r="E264" s="31"/>
      <c r="F264" s="147" t="s">
        <v>99</v>
      </c>
      <c r="G264" s="155"/>
      <c r="H264" s="156"/>
    </row>
    <row r="265" spans="1:8" s="26" customFormat="1" ht="36" customHeight="1" x14ac:dyDescent="0.2">
      <c r="A265" s="77" t="s">
        <v>361</v>
      </c>
      <c r="B265" s="38" t="s">
        <v>266</v>
      </c>
      <c r="C265" s="83" t="s">
        <v>356</v>
      </c>
      <c r="D265" s="99"/>
      <c r="E265" s="31" t="s">
        <v>106</v>
      </c>
      <c r="F265" s="157">
        <v>40</v>
      </c>
      <c r="G265" s="68"/>
      <c r="H265" s="33">
        <f>ROUND(G265*F265,2)</f>
        <v>0</v>
      </c>
    </row>
    <row r="266" spans="1:8" s="26" customFormat="1" ht="36" customHeight="1" x14ac:dyDescent="0.2">
      <c r="A266" s="85"/>
      <c r="B266" s="107"/>
      <c r="C266" s="101" t="s">
        <v>117</v>
      </c>
      <c r="D266" s="99"/>
      <c r="E266" s="31"/>
      <c r="F266" s="147" t="s">
        <v>99</v>
      </c>
      <c r="G266" s="155"/>
      <c r="H266" s="156"/>
    </row>
    <row r="267" spans="1:8" s="34" customFormat="1" ht="36" customHeight="1" x14ac:dyDescent="0.2">
      <c r="A267" s="27" t="s">
        <v>224</v>
      </c>
      <c r="B267" s="28" t="s">
        <v>433</v>
      </c>
      <c r="C267" s="29" t="s">
        <v>36</v>
      </c>
      <c r="D267" s="30" t="s">
        <v>280</v>
      </c>
      <c r="E267" s="31" t="s">
        <v>108</v>
      </c>
      <c r="F267" s="158">
        <v>450</v>
      </c>
      <c r="G267" s="68"/>
      <c r="H267" s="33">
        <f>ROUND(G267*F267,2)</f>
        <v>0</v>
      </c>
    </row>
    <row r="268" spans="1:8" s="26" customFormat="1" ht="36" customHeight="1" x14ac:dyDescent="0.2">
      <c r="A268" s="85"/>
      <c r="B268" s="107"/>
      <c r="C268" s="101" t="s">
        <v>118</v>
      </c>
      <c r="D268" s="99"/>
      <c r="E268" s="31"/>
      <c r="F268" s="147" t="s">
        <v>99</v>
      </c>
      <c r="G268" s="155"/>
      <c r="H268" s="156"/>
    </row>
    <row r="269" spans="1:8" s="26" customFormat="1" ht="36" customHeight="1" x14ac:dyDescent="0.2">
      <c r="A269" s="77" t="s">
        <v>124</v>
      </c>
      <c r="B269" s="28" t="s">
        <v>434</v>
      </c>
      <c r="C269" s="40" t="s">
        <v>190</v>
      </c>
      <c r="D269" s="41" t="s">
        <v>3</v>
      </c>
      <c r="E269" s="31"/>
      <c r="F269" s="147" t="s">
        <v>99</v>
      </c>
      <c r="G269" s="155"/>
      <c r="H269" s="156"/>
    </row>
    <row r="270" spans="1:8" s="26" customFormat="1" ht="36" customHeight="1" x14ac:dyDescent="0.2">
      <c r="A270" s="77" t="s">
        <v>700</v>
      </c>
      <c r="B270" s="36" t="s">
        <v>165</v>
      </c>
      <c r="C270" s="81" t="s">
        <v>305</v>
      </c>
      <c r="D270" s="30" t="s">
        <v>634</v>
      </c>
      <c r="E270" s="31" t="s">
        <v>107</v>
      </c>
      <c r="F270" s="158">
        <v>6</v>
      </c>
      <c r="G270" s="68"/>
      <c r="H270" s="33">
        <f>ROUND(G270*F270,2)</f>
        <v>0</v>
      </c>
    </row>
    <row r="271" spans="1:8" s="26" customFormat="1" ht="36" customHeight="1" x14ac:dyDescent="0.2">
      <c r="A271" s="84"/>
      <c r="B271" s="117" t="s">
        <v>166</v>
      </c>
      <c r="C271" s="118" t="s">
        <v>847</v>
      </c>
      <c r="D271" s="99"/>
      <c r="E271" s="119" t="s">
        <v>107</v>
      </c>
      <c r="F271" s="158">
        <v>1</v>
      </c>
      <c r="G271" s="68"/>
      <c r="H271" s="33">
        <f>ROUND(G271*F271,2)</f>
        <v>0</v>
      </c>
    </row>
    <row r="272" spans="1:8" s="26" customFormat="1" ht="36" customHeight="1" x14ac:dyDescent="0.2">
      <c r="A272" s="84"/>
      <c r="B272" s="117" t="s">
        <v>167</v>
      </c>
      <c r="C272" s="118" t="s">
        <v>848</v>
      </c>
      <c r="D272" s="99"/>
      <c r="E272" s="119" t="s">
        <v>107</v>
      </c>
      <c r="F272" s="158">
        <v>1</v>
      </c>
      <c r="G272" s="68"/>
      <c r="H272" s="33">
        <f>ROUND(G272*F272,2)</f>
        <v>0</v>
      </c>
    </row>
    <row r="273" spans="1:8" s="26" customFormat="1" ht="36" customHeight="1" x14ac:dyDescent="0.2">
      <c r="A273" s="84" t="s">
        <v>125</v>
      </c>
      <c r="B273" s="114" t="s">
        <v>435</v>
      </c>
      <c r="C273" s="115" t="s">
        <v>657</v>
      </c>
      <c r="D273" s="116" t="s">
        <v>3</v>
      </c>
      <c r="E273" s="31"/>
      <c r="F273" s="147" t="s">
        <v>99</v>
      </c>
      <c r="G273" s="155"/>
      <c r="H273" s="156"/>
    </row>
    <row r="274" spans="1:8" s="26" customFormat="1" ht="36" customHeight="1" x14ac:dyDescent="0.2">
      <c r="A274" s="84" t="s">
        <v>126</v>
      </c>
      <c r="B274" s="117" t="s">
        <v>165</v>
      </c>
      <c r="C274" s="118" t="s">
        <v>192</v>
      </c>
      <c r="D274" s="30" t="s">
        <v>634</v>
      </c>
      <c r="E274" s="119" t="s">
        <v>107</v>
      </c>
      <c r="F274" s="158">
        <v>2</v>
      </c>
      <c r="G274" s="68"/>
      <c r="H274" s="33">
        <f>ROUND(G274*F274,2)</f>
        <v>0</v>
      </c>
    </row>
    <row r="275" spans="1:8" s="26" customFormat="1" ht="36" customHeight="1" x14ac:dyDescent="0.2">
      <c r="A275" s="77" t="s">
        <v>127</v>
      </c>
      <c r="B275" s="28" t="s">
        <v>436</v>
      </c>
      <c r="C275" s="29" t="s">
        <v>193</v>
      </c>
      <c r="D275" s="30" t="s">
        <v>3</v>
      </c>
      <c r="E275" s="31"/>
      <c r="F275" s="147" t="s">
        <v>99</v>
      </c>
      <c r="G275" s="155"/>
      <c r="H275" s="156"/>
    </row>
    <row r="276" spans="1:8" s="26" customFormat="1" ht="36" customHeight="1" x14ac:dyDescent="0.2">
      <c r="A276" s="77" t="s">
        <v>23</v>
      </c>
      <c r="B276" s="36" t="s">
        <v>165</v>
      </c>
      <c r="C276" s="81" t="s">
        <v>387</v>
      </c>
      <c r="D276" s="99"/>
      <c r="E276" s="31"/>
      <c r="F276" s="147" t="s">
        <v>99</v>
      </c>
      <c r="G276" s="155"/>
      <c r="H276" s="156"/>
    </row>
    <row r="277" spans="1:8" s="26" customFormat="1" ht="36" customHeight="1" x14ac:dyDescent="0.2">
      <c r="A277" s="77" t="s">
        <v>24</v>
      </c>
      <c r="B277" s="38" t="s">
        <v>266</v>
      </c>
      <c r="C277" s="83" t="s">
        <v>754</v>
      </c>
      <c r="D277" s="99"/>
      <c r="E277" s="31" t="s">
        <v>108</v>
      </c>
      <c r="F277" s="158">
        <v>43</v>
      </c>
      <c r="G277" s="68"/>
      <c r="H277" s="33">
        <f>ROUND(G277*F277,2)</f>
        <v>0</v>
      </c>
    </row>
    <row r="278" spans="1:8" s="34" customFormat="1" ht="36" customHeight="1" x14ac:dyDescent="0.2">
      <c r="A278" s="27"/>
      <c r="B278" s="28" t="s">
        <v>437</v>
      </c>
      <c r="C278" s="29" t="s">
        <v>388</v>
      </c>
      <c r="D278" s="30" t="s">
        <v>3</v>
      </c>
      <c r="E278" s="31" t="s">
        <v>107</v>
      </c>
      <c r="F278" s="158">
        <v>9</v>
      </c>
      <c r="G278" s="68"/>
      <c r="H278" s="33">
        <f>ROUND(G278*F278,2)</f>
        <v>0</v>
      </c>
    </row>
    <row r="279" spans="1:8" s="34" customFormat="1" ht="36" customHeight="1" x14ac:dyDescent="0.2">
      <c r="A279" s="84" t="s">
        <v>25</v>
      </c>
      <c r="B279" s="114" t="s">
        <v>438</v>
      </c>
      <c r="C279" s="115" t="s">
        <v>246</v>
      </c>
      <c r="D279" s="116" t="s">
        <v>3</v>
      </c>
      <c r="E279" s="119" t="s">
        <v>108</v>
      </c>
      <c r="F279" s="158">
        <v>6</v>
      </c>
      <c r="G279" s="68"/>
      <c r="H279" s="33">
        <f>ROUND(G279*F279,2)</f>
        <v>0</v>
      </c>
    </row>
    <row r="280" spans="1:8" s="34" customFormat="1" ht="36" customHeight="1" x14ac:dyDescent="0.2">
      <c r="A280" s="84" t="s">
        <v>310</v>
      </c>
      <c r="B280" s="28" t="s">
        <v>439</v>
      </c>
      <c r="C280" s="29" t="s">
        <v>544</v>
      </c>
      <c r="D280" s="30" t="s">
        <v>362</v>
      </c>
      <c r="E280" s="31"/>
      <c r="F280" s="147" t="s">
        <v>99</v>
      </c>
      <c r="G280" s="155"/>
      <c r="H280" s="156"/>
    </row>
    <row r="281" spans="1:8" s="34" customFormat="1" ht="36" customHeight="1" x14ac:dyDescent="0.2">
      <c r="A281" s="84" t="s">
        <v>314</v>
      </c>
      <c r="B281" s="117" t="s">
        <v>165</v>
      </c>
      <c r="C281" s="118" t="s">
        <v>646</v>
      </c>
      <c r="D281" s="99"/>
      <c r="E281" s="119" t="s">
        <v>108</v>
      </c>
      <c r="F281" s="158">
        <v>5</v>
      </c>
      <c r="G281" s="68"/>
      <c r="H281" s="33">
        <f>ROUND(G281*F281,2)</f>
        <v>0</v>
      </c>
    </row>
    <row r="282" spans="1:8" s="34" customFormat="1" ht="36" customHeight="1" x14ac:dyDescent="0.2">
      <c r="A282" s="84" t="s">
        <v>661</v>
      </c>
      <c r="B282" s="117" t="s">
        <v>166</v>
      </c>
      <c r="C282" s="118" t="s">
        <v>838</v>
      </c>
      <c r="D282" s="99"/>
      <c r="E282" s="119" t="s">
        <v>108</v>
      </c>
      <c r="F282" s="158">
        <v>55</v>
      </c>
      <c r="G282" s="68"/>
      <c r="H282" s="33">
        <f>ROUND(G282*F282,2)</f>
        <v>0</v>
      </c>
    </row>
    <row r="283" spans="1:8" s="26" customFormat="1" ht="36" customHeight="1" x14ac:dyDescent="0.2">
      <c r="A283" s="77" t="s">
        <v>27</v>
      </c>
      <c r="B283" s="28" t="s">
        <v>440</v>
      </c>
      <c r="C283" s="40" t="s">
        <v>316</v>
      </c>
      <c r="D283" s="41" t="s">
        <v>317</v>
      </c>
      <c r="E283" s="31"/>
      <c r="F283" s="147" t="s">
        <v>99</v>
      </c>
      <c r="G283" s="155"/>
      <c r="H283" s="156"/>
    </row>
    <row r="284" spans="1:8" s="26" customFormat="1" ht="36" customHeight="1" x14ac:dyDescent="0.2">
      <c r="A284" s="77" t="s">
        <v>28</v>
      </c>
      <c r="B284" s="36" t="s">
        <v>165</v>
      </c>
      <c r="C284" s="82" t="s">
        <v>335</v>
      </c>
      <c r="D284" s="99"/>
      <c r="E284" s="31" t="s">
        <v>107</v>
      </c>
      <c r="F284" s="158">
        <v>8</v>
      </c>
      <c r="G284" s="68"/>
      <c r="H284" s="33">
        <f>ROUND(G284*F284,2)</f>
        <v>0</v>
      </c>
    </row>
    <row r="285" spans="1:8" s="26" customFormat="1" ht="36" customHeight="1" x14ac:dyDescent="0.2">
      <c r="A285" s="77" t="s">
        <v>29</v>
      </c>
      <c r="B285" s="36" t="s">
        <v>166</v>
      </c>
      <c r="C285" s="82" t="s">
        <v>336</v>
      </c>
      <c r="D285" s="99"/>
      <c r="E285" s="31" t="s">
        <v>107</v>
      </c>
      <c r="F285" s="158">
        <v>8</v>
      </c>
      <c r="G285" s="68"/>
      <c r="H285" s="33">
        <f>ROUND(G285*F285,2)</f>
        <v>0</v>
      </c>
    </row>
    <row r="286" spans="1:8" s="26" customFormat="1" ht="36" customHeight="1" x14ac:dyDescent="0.2">
      <c r="A286" s="77" t="s">
        <v>30</v>
      </c>
      <c r="B286" s="28" t="s">
        <v>441</v>
      </c>
      <c r="C286" s="43" t="s">
        <v>194</v>
      </c>
      <c r="D286" s="30" t="s">
        <v>3</v>
      </c>
      <c r="E286" s="31"/>
      <c r="F286" s="147" t="s">
        <v>99</v>
      </c>
      <c r="G286" s="155"/>
      <c r="H286" s="156"/>
    </row>
    <row r="287" spans="1:8" s="26" customFormat="1" ht="36" customHeight="1" x14ac:dyDescent="0.2">
      <c r="A287" s="77" t="s">
        <v>31</v>
      </c>
      <c r="B287" s="36" t="s">
        <v>165</v>
      </c>
      <c r="C287" s="81" t="s">
        <v>389</v>
      </c>
      <c r="D287" s="99"/>
      <c r="E287" s="31"/>
      <c r="F287" s="147" t="s">
        <v>99</v>
      </c>
      <c r="G287" s="155"/>
      <c r="H287" s="156"/>
    </row>
    <row r="288" spans="1:8" s="26" customFormat="1" ht="36" customHeight="1" x14ac:dyDescent="0.2">
      <c r="A288" s="77" t="s">
        <v>32</v>
      </c>
      <c r="B288" s="38" t="s">
        <v>266</v>
      </c>
      <c r="C288" s="83" t="s">
        <v>662</v>
      </c>
      <c r="D288" s="99"/>
      <c r="E288" s="31" t="s">
        <v>107</v>
      </c>
      <c r="F288" s="158">
        <v>1</v>
      </c>
      <c r="G288" s="68"/>
      <c r="H288" s="33">
        <f t="shared" ref="H288:H295" si="5">ROUND(G288*F288,2)</f>
        <v>0</v>
      </c>
    </row>
    <row r="289" spans="1:8" s="26" customFormat="1" ht="36" customHeight="1" x14ac:dyDescent="0.2">
      <c r="A289" s="77" t="s">
        <v>33</v>
      </c>
      <c r="B289" s="38" t="s">
        <v>268</v>
      </c>
      <c r="C289" s="83" t="s">
        <v>391</v>
      </c>
      <c r="D289" s="99"/>
      <c r="E289" s="31" t="s">
        <v>107</v>
      </c>
      <c r="F289" s="158">
        <v>6</v>
      </c>
      <c r="G289" s="68"/>
      <c r="H289" s="33">
        <f t="shared" si="5"/>
        <v>0</v>
      </c>
    </row>
    <row r="290" spans="1:8" s="26" customFormat="1" ht="36" customHeight="1" x14ac:dyDescent="0.2">
      <c r="A290" s="77" t="s">
        <v>627</v>
      </c>
      <c r="B290" s="28" t="s">
        <v>442</v>
      </c>
      <c r="C290" s="40" t="s">
        <v>628</v>
      </c>
      <c r="D290" s="41" t="s">
        <v>3</v>
      </c>
      <c r="E290" s="31"/>
      <c r="F290" s="147" t="s">
        <v>99</v>
      </c>
      <c r="G290" s="155"/>
      <c r="H290" s="156"/>
    </row>
    <row r="291" spans="1:8" s="26" customFormat="1" ht="36" customHeight="1" x14ac:dyDescent="0.2">
      <c r="A291" s="77" t="s">
        <v>629</v>
      </c>
      <c r="B291" s="36" t="s">
        <v>165</v>
      </c>
      <c r="C291" s="82" t="s">
        <v>630</v>
      </c>
      <c r="D291" s="99"/>
      <c r="E291" s="31" t="s">
        <v>107</v>
      </c>
      <c r="F291" s="158">
        <v>1</v>
      </c>
      <c r="G291" s="68"/>
      <c r="H291" s="33">
        <f>ROUND(G291*F291,2)</f>
        <v>0</v>
      </c>
    </row>
    <row r="292" spans="1:8" s="34" customFormat="1" ht="36" customHeight="1" x14ac:dyDescent="0.2">
      <c r="A292" s="27" t="s">
        <v>197</v>
      </c>
      <c r="B292" s="28" t="s">
        <v>443</v>
      </c>
      <c r="C292" s="29" t="s">
        <v>265</v>
      </c>
      <c r="D292" s="30" t="s">
        <v>3</v>
      </c>
      <c r="E292" s="31" t="s">
        <v>107</v>
      </c>
      <c r="F292" s="158">
        <v>9</v>
      </c>
      <c r="G292" s="68"/>
      <c r="H292" s="33">
        <f t="shared" si="5"/>
        <v>0</v>
      </c>
    </row>
    <row r="293" spans="1:8" s="34" customFormat="1" ht="36" customHeight="1" x14ac:dyDescent="0.2">
      <c r="A293" s="27" t="s">
        <v>199</v>
      </c>
      <c r="B293" s="28" t="s">
        <v>444</v>
      </c>
      <c r="C293" s="29" t="s">
        <v>195</v>
      </c>
      <c r="D293" s="30" t="s">
        <v>3</v>
      </c>
      <c r="E293" s="31" t="s">
        <v>107</v>
      </c>
      <c r="F293" s="158">
        <v>3</v>
      </c>
      <c r="G293" s="68"/>
      <c r="H293" s="33">
        <f t="shared" si="5"/>
        <v>0</v>
      </c>
    </row>
    <row r="294" spans="1:8" s="26" customFormat="1" ht="36" customHeight="1" x14ac:dyDescent="0.2">
      <c r="A294" s="77" t="s">
        <v>201</v>
      </c>
      <c r="B294" s="28" t="s">
        <v>445</v>
      </c>
      <c r="C294" s="29" t="s">
        <v>155</v>
      </c>
      <c r="D294" s="30" t="s">
        <v>4</v>
      </c>
      <c r="E294" s="31" t="s">
        <v>108</v>
      </c>
      <c r="F294" s="158">
        <v>96</v>
      </c>
      <c r="G294" s="68"/>
      <c r="H294" s="33">
        <f t="shared" si="5"/>
        <v>0</v>
      </c>
    </row>
    <row r="295" spans="1:8" s="88" customFormat="1" ht="30" customHeight="1" x14ac:dyDescent="0.2">
      <c r="A295" s="173"/>
      <c r="B295" s="198" t="s">
        <v>446</v>
      </c>
      <c r="C295" s="89" t="s">
        <v>792</v>
      </c>
      <c r="D295" s="99"/>
      <c r="E295" s="91" t="s">
        <v>107</v>
      </c>
      <c r="F295" s="205">
        <v>1</v>
      </c>
      <c r="G295" s="68"/>
      <c r="H295" s="33">
        <f t="shared" si="5"/>
        <v>0</v>
      </c>
    </row>
    <row r="296" spans="1:8" s="26" customFormat="1" ht="36" customHeight="1" x14ac:dyDescent="0.2">
      <c r="A296" s="77" t="s">
        <v>307</v>
      </c>
      <c r="B296" s="28" t="s">
        <v>447</v>
      </c>
      <c r="C296" s="43" t="s">
        <v>308</v>
      </c>
      <c r="D296" s="217" t="s">
        <v>409</v>
      </c>
      <c r="E296" s="31"/>
      <c r="F296" s="147" t="s">
        <v>99</v>
      </c>
      <c r="G296" s="155"/>
      <c r="H296" s="156"/>
    </row>
    <row r="297" spans="1:8" s="26" customFormat="1" ht="36" customHeight="1" x14ac:dyDescent="0.2">
      <c r="A297" s="77" t="s">
        <v>309</v>
      </c>
      <c r="B297" s="36" t="s">
        <v>165</v>
      </c>
      <c r="C297" s="218" t="s">
        <v>351</v>
      </c>
      <c r="D297" s="217" t="s">
        <v>352</v>
      </c>
      <c r="E297" s="31" t="s">
        <v>104</v>
      </c>
      <c r="F297" s="158">
        <v>1230</v>
      </c>
      <c r="G297" s="68"/>
      <c r="H297" s="33">
        <f>ROUND(G297*F297,2)</f>
        <v>0</v>
      </c>
    </row>
    <row r="298" spans="1:8" s="26" customFormat="1" ht="36" customHeight="1" x14ac:dyDescent="0.2">
      <c r="A298" s="77"/>
      <c r="B298" s="28" t="s">
        <v>448</v>
      </c>
      <c r="C298" s="43" t="s">
        <v>650</v>
      </c>
      <c r="D298" s="217" t="s">
        <v>462</v>
      </c>
      <c r="E298" s="31" t="s">
        <v>107</v>
      </c>
      <c r="F298" s="147">
        <v>1</v>
      </c>
      <c r="G298" s="68"/>
      <c r="H298" s="33">
        <f>ROUND(G298*F298,2)</f>
        <v>0</v>
      </c>
    </row>
    <row r="299" spans="1:8" s="26" customFormat="1" ht="36" customHeight="1" x14ac:dyDescent="0.2">
      <c r="A299" s="85"/>
      <c r="B299" s="200"/>
      <c r="C299" s="101" t="s">
        <v>119</v>
      </c>
      <c r="D299" s="99"/>
      <c r="E299" s="31"/>
      <c r="F299" s="147" t="s">
        <v>99</v>
      </c>
      <c r="G299" s="155"/>
      <c r="H299" s="156"/>
    </row>
    <row r="300" spans="1:8" s="26" customFormat="1" ht="36" customHeight="1" x14ac:dyDescent="0.2">
      <c r="A300" s="77" t="s">
        <v>128</v>
      </c>
      <c r="B300" s="28" t="s">
        <v>450</v>
      </c>
      <c r="C300" s="42" t="s">
        <v>318</v>
      </c>
      <c r="D300" s="41" t="s">
        <v>317</v>
      </c>
      <c r="E300" s="31" t="s">
        <v>107</v>
      </c>
      <c r="F300" s="158">
        <v>10</v>
      </c>
      <c r="G300" s="68"/>
      <c r="H300" s="33">
        <f>ROUND(G300*F300,2)</f>
        <v>0</v>
      </c>
    </row>
    <row r="301" spans="1:8" s="26" customFormat="1" ht="36" customHeight="1" x14ac:dyDescent="0.2">
      <c r="A301" s="84" t="s">
        <v>129</v>
      </c>
      <c r="B301" s="114" t="s">
        <v>452</v>
      </c>
      <c r="C301" s="115" t="s">
        <v>260</v>
      </c>
      <c r="D301" s="116" t="s">
        <v>3</v>
      </c>
      <c r="E301" s="31"/>
      <c r="F301" s="147" t="s">
        <v>99</v>
      </c>
      <c r="G301" s="155"/>
      <c r="H301" s="156"/>
    </row>
    <row r="302" spans="1:8" s="26" customFormat="1" ht="36" customHeight="1" x14ac:dyDescent="0.2">
      <c r="A302" s="84" t="s">
        <v>261</v>
      </c>
      <c r="B302" s="117" t="s">
        <v>165</v>
      </c>
      <c r="C302" s="118" t="s">
        <v>663</v>
      </c>
      <c r="D302" s="99"/>
      <c r="E302" s="119" t="s">
        <v>109</v>
      </c>
      <c r="F302" s="158">
        <v>3</v>
      </c>
      <c r="G302" s="68"/>
      <c r="H302" s="33">
        <f>ROUND(G302*F302,2)</f>
        <v>0</v>
      </c>
    </row>
    <row r="303" spans="1:8" s="26" customFormat="1" ht="36" customHeight="1" x14ac:dyDescent="0.2">
      <c r="A303" s="84" t="s">
        <v>664</v>
      </c>
      <c r="B303" s="117" t="s">
        <v>166</v>
      </c>
      <c r="C303" s="118" t="s">
        <v>665</v>
      </c>
      <c r="D303" s="99"/>
      <c r="E303" s="119" t="s">
        <v>109</v>
      </c>
      <c r="F303" s="158">
        <v>1</v>
      </c>
      <c r="G303" s="68"/>
      <c r="H303" s="33">
        <f>ROUND(G303*F303,2)</f>
        <v>0</v>
      </c>
    </row>
    <row r="304" spans="1:8" s="26" customFormat="1" ht="36" customHeight="1" x14ac:dyDescent="0.2">
      <c r="A304" s="77" t="s">
        <v>130</v>
      </c>
      <c r="B304" s="28" t="s">
        <v>455</v>
      </c>
      <c r="C304" s="42" t="s">
        <v>337</v>
      </c>
      <c r="D304" s="41" t="s">
        <v>317</v>
      </c>
      <c r="E304" s="31"/>
      <c r="F304" s="147" t="s">
        <v>99</v>
      </c>
      <c r="G304" s="155"/>
      <c r="H304" s="156"/>
    </row>
    <row r="305" spans="1:8" s="26" customFormat="1" ht="36" customHeight="1" x14ac:dyDescent="0.2">
      <c r="A305" s="77" t="s">
        <v>131</v>
      </c>
      <c r="B305" s="36" t="s">
        <v>165</v>
      </c>
      <c r="C305" s="81" t="s">
        <v>294</v>
      </c>
      <c r="D305" s="99"/>
      <c r="E305" s="31" t="s">
        <v>107</v>
      </c>
      <c r="F305" s="158">
        <v>10</v>
      </c>
      <c r="G305" s="68"/>
      <c r="H305" s="33">
        <f>ROUND(G305*F305,2)</f>
        <v>0</v>
      </c>
    </row>
    <row r="306" spans="1:8" s="26" customFormat="1" ht="36" customHeight="1" x14ac:dyDescent="0.2">
      <c r="A306" s="77" t="s">
        <v>132</v>
      </c>
      <c r="B306" s="28" t="s">
        <v>458</v>
      </c>
      <c r="C306" s="29" t="s">
        <v>242</v>
      </c>
      <c r="D306" s="41" t="s">
        <v>317</v>
      </c>
      <c r="E306" s="31" t="s">
        <v>107</v>
      </c>
      <c r="F306" s="158">
        <v>8</v>
      </c>
      <c r="G306" s="68"/>
      <c r="H306" s="33">
        <f>ROUND(G306*F306,2)</f>
        <v>0</v>
      </c>
    </row>
    <row r="307" spans="1:8" s="26" customFormat="1" ht="36" customHeight="1" x14ac:dyDescent="0.2">
      <c r="A307" s="77" t="s">
        <v>208</v>
      </c>
      <c r="B307" s="28" t="s">
        <v>460</v>
      </c>
      <c r="C307" s="29" t="s">
        <v>244</v>
      </c>
      <c r="D307" s="41" t="s">
        <v>317</v>
      </c>
      <c r="E307" s="31" t="s">
        <v>107</v>
      </c>
      <c r="F307" s="158">
        <v>8</v>
      </c>
      <c r="G307" s="68"/>
      <c r="H307" s="33">
        <f>ROUND(G307*F307,2)</f>
        <v>0</v>
      </c>
    </row>
    <row r="308" spans="1:8" s="26" customFormat="1" ht="36" customHeight="1" x14ac:dyDescent="0.2">
      <c r="A308" s="84" t="s">
        <v>133</v>
      </c>
      <c r="B308" s="114" t="s">
        <v>658</v>
      </c>
      <c r="C308" s="115" t="s">
        <v>243</v>
      </c>
      <c r="D308" s="41" t="s">
        <v>317</v>
      </c>
      <c r="E308" s="119" t="s">
        <v>107</v>
      </c>
      <c r="F308" s="208">
        <v>1</v>
      </c>
      <c r="G308" s="68"/>
      <c r="H308" s="33">
        <f>ROUND(G308*F308,2)</f>
        <v>0</v>
      </c>
    </row>
    <row r="309" spans="1:8" s="26" customFormat="1" ht="36" customHeight="1" x14ac:dyDescent="0.2">
      <c r="A309" s="174" t="s">
        <v>134</v>
      </c>
      <c r="B309" s="201" t="s">
        <v>659</v>
      </c>
      <c r="C309" s="42" t="s">
        <v>245</v>
      </c>
      <c r="D309" s="41" t="s">
        <v>317</v>
      </c>
      <c r="E309" s="202" t="s">
        <v>107</v>
      </c>
      <c r="F309" s="209">
        <v>1</v>
      </c>
      <c r="G309" s="68"/>
      <c r="H309" s="33">
        <f>ROUND(G309*F309,2)</f>
        <v>0</v>
      </c>
    </row>
    <row r="310" spans="1:8" s="26" customFormat="1" ht="36" customHeight="1" x14ac:dyDescent="0.2">
      <c r="A310" s="84"/>
      <c r="B310" s="114" t="s">
        <v>660</v>
      </c>
      <c r="C310" s="115" t="s">
        <v>764</v>
      </c>
      <c r="D310" s="41" t="s">
        <v>765</v>
      </c>
      <c r="E310" s="31"/>
      <c r="F310" s="147" t="s">
        <v>99</v>
      </c>
      <c r="G310" s="155"/>
      <c r="H310" s="156"/>
    </row>
    <row r="311" spans="1:8" s="26" customFormat="1" ht="36" customHeight="1" x14ac:dyDescent="0.2">
      <c r="A311" s="174"/>
      <c r="B311" s="117" t="s">
        <v>165</v>
      </c>
      <c r="C311" s="118" t="s">
        <v>550</v>
      </c>
      <c r="D311" s="99"/>
      <c r="E311" s="119" t="s">
        <v>107</v>
      </c>
      <c r="F311" s="227">
        <v>1</v>
      </c>
      <c r="G311" s="68"/>
      <c r="H311" s="33">
        <f>ROUND(G311*F311,2)</f>
        <v>0</v>
      </c>
    </row>
    <row r="312" spans="1:8" s="26" customFormat="1" ht="36" customHeight="1" x14ac:dyDescent="0.2">
      <c r="A312" s="84"/>
      <c r="B312" s="114" t="s">
        <v>668</v>
      </c>
      <c r="C312" s="115" t="s">
        <v>766</v>
      </c>
      <c r="D312" s="41" t="s">
        <v>765</v>
      </c>
      <c r="E312" s="31"/>
      <c r="F312" s="147" t="s">
        <v>99</v>
      </c>
      <c r="G312" s="155"/>
      <c r="H312" s="156"/>
    </row>
    <row r="313" spans="1:8" s="26" customFormat="1" ht="36" customHeight="1" x14ac:dyDescent="0.2">
      <c r="A313" s="174"/>
      <c r="B313" s="117" t="s">
        <v>165</v>
      </c>
      <c r="C313" s="118" t="s">
        <v>550</v>
      </c>
      <c r="D313" s="99"/>
      <c r="E313" s="119" t="s">
        <v>107</v>
      </c>
      <c r="F313" s="227">
        <v>1</v>
      </c>
      <c r="G313" s="68"/>
      <c r="H313" s="33">
        <f>ROUND(G313*F313,2)</f>
        <v>0</v>
      </c>
    </row>
    <row r="314" spans="1:8" s="26" customFormat="1" ht="36" customHeight="1" x14ac:dyDescent="0.2">
      <c r="A314" s="87" t="s">
        <v>784</v>
      </c>
      <c r="B314" s="198" t="s">
        <v>669</v>
      </c>
      <c r="C314" s="89" t="s">
        <v>785</v>
      </c>
      <c r="D314" s="90" t="s">
        <v>765</v>
      </c>
      <c r="E314" s="91" t="s">
        <v>107</v>
      </c>
      <c r="F314" s="205">
        <v>1</v>
      </c>
      <c r="G314" s="221"/>
      <c r="H314" s="222">
        <f t="shared" ref="H314" si="6">ROUND(G314*F314,2)</f>
        <v>0</v>
      </c>
    </row>
    <row r="315" spans="1:8" s="26" customFormat="1" ht="36" customHeight="1" x14ac:dyDescent="0.2">
      <c r="A315" s="85"/>
      <c r="B315" s="97"/>
      <c r="C315" s="101" t="s">
        <v>120</v>
      </c>
      <c r="D315" s="99"/>
      <c r="E315" s="31"/>
      <c r="F315" s="147" t="s">
        <v>99</v>
      </c>
      <c r="G315" s="155"/>
      <c r="H315" s="156"/>
    </row>
    <row r="316" spans="1:8" s="26" customFormat="1" ht="36" customHeight="1" x14ac:dyDescent="0.2">
      <c r="A316" s="171" t="s">
        <v>135</v>
      </c>
      <c r="B316" s="28" t="s">
        <v>678</v>
      </c>
      <c r="C316" s="29" t="s">
        <v>78</v>
      </c>
      <c r="D316" s="30" t="s">
        <v>354</v>
      </c>
      <c r="E316" s="31"/>
      <c r="F316" s="147" t="s">
        <v>99</v>
      </c>
      <c r="G316" s="155"/>
      <c r="H316" s="156"/>
    </row>
    <row r="317" spans="1:8" s="26" customFormat="1" ht="36" customHeight="1" x14ac:dyDescent="0.2">
      <c r="A317" s="171" t="s">
        <v>136</v>
      </c>
      <c r="B317" s="36" t="s">
        <v>165</v>
      </c>
      <c r="C317" s="81" t="s">
        <v>295</v>
      </c>
      <c r="D317" s="99"/>
      <c r="E317" s="31" t="s">
        <v>104</v>
      </c>
      <c r="F317" s="157">
        <v>20</v>
      </c>
      <c r="G317" s="68"/>
      <c r="H317" s="33">
        <f>ROUND(G317*F317,2)</f>
        <v>0</v>
      </c>
    </row>
    <row r="318" spans="1:8" s="26" customFormat="1" ht="36" customHeight="1" x14ac:dyDescent="0.2">
      <c r="A318" s="171" t="s">
        <v>137</v>
      </c>
      <c r="B318" s="36" t="s">
        <v>166</v>
      </c>
      <c r="C318" s="81" t="s">
        <v>296</v>
      </c>
      <c r="D318" s="99"/>
      <c r="E318" s="31" t="s">
        <v>104</v>
      </c>
      <c r="F318" s="157">
        <v>4300</v>
      </c>
      <c r="G318" s="68"/>
      <c r="H318" s="33">
        <f>ROUND(G318*F318,2)</f>
        <v>0</v>
      </c>
    </row>
    <row r="319" spans="1:8" s="26" customFormat="1" ht="36" customHeight="1" x14ac:dyDescent="0.2">
      <c r="A319" s="85"/>
      <c r="B319" s="97"/>
      <c r="C319" s="101" t="s">
        <v>111</v>
      </c>
      <c r="D319" s="99"/>
      <c r="E319" s="31"/>
      <c r="F319" s="147" t="s">
        <v>99</v>
      </c>
      <c r="G319" s="155"/>
      <c r="H319" s="156"/>
    </row>
    <row r="320" spans="1:8" s="26" customFormat="1" ht="36" customHeight="1" x14ac:dyDescent="0.2">
      <c r="A320" s="77"/>
      <c r="B320" s="28" t="s">
        <v>679</v>
      </c>
      <c r="C320" s="42" t="s">
        <v>449</v>
      </c>
      <c r="D320" s="41" t="s">
        <v>340</v>
      </c>
      <c r="E320" s="31" t="s">
        <v>107</v>
      </c>
      <c r="F320" s="158">
        <v>1</v>
      </c>
      <c r="G320" s="68"/>
      <c r="H320" s="33">
        <f>ROUND(G320*F320,2)</f>
        <v>0</v>
      </c>
    </row>
    <row r="321" spans="1:8" s="26" customFormat="1" ht="36" customHeight="1" x14ac:dyDescent="0.2">
      <c r="A321" s="77"/>
      <c r="B321" s="28" t="s">
        <v>680</v>
      </c>
      <c r="C321" s="42" t="s">
        <v>451</v>
      </c>
      <c r="D321" s="41" t="s">
        <v>348</v>
      </c>
      <c r="E321" s="31" t="s">
        <v>107</v>
      </c>
      <c r="F321" s="158">
        <v>1</v>
      </c>
      <c r="G321" s="68"/>
      <c r="H321" s="33">
        <f>ROUND(G321*F321,2)</f>
        <v>0</v>
      </c>
    </row>
    <row r="322" spans="1:8" s="26" customFormat="1" ht="36" customHeight="1" x14ac:dyDescent="0.2">
      <c r="A322" s="77"/>
      <c r="B322" s="28" t="s">
        <v>804</v>
      </c>
      <c r="C322" s="42" t="s">
        <v>453</v>
      </c>
      <c r="D322" s="41" t="s">
        <v>462</v>
      </c>
      <c r="E322" s="31"/>
      <c r="F322" s="147" t="s">
        <v>99</v>
      </c>
      <c r="G322" s="155"/>
      <c r="H322" s="156"/>
    </row>
    <row r="323" spans="1:8" s="26" customFormat="1" ht="36" customHeight="1" x14ac:dyDescent="0.2">
      <c r="A323" s="77"/>
      <c r="B323" s="36" t="s">
        <v>165</v>
      </c>
      <c r="C323" s="81" t="s">
        <v>454</v>
      </c>
      <c r="D323" s="99"/>
      <c r="E323" s="31" t="s">
        <v>107</v>
      </c>
      <c r="F323" s="158">
        <v>1</v>
      </c>
      <c r="G323" s="68"/>
      <c r="H323" s="33">
        <f>ROUND(G323*F323,2)</f>
        <v>0</v>
      </c>
    </row>
    <row r="324" spans="1:8" s="26" customFormat="1" ht="36" customHeight="1" x14ac:dyDescent="0.2">
      <c r="A324" s="171"/>
      <c r="B324" s="28" t="s">
        <v>805</v>
      </c>
      <c r="C324" s="29" t="s">
        <v>456</v>
      </c>
      <c r="D324" s="41" t="s">
        <v>666</v>
      </c>
      <c r="E324" s="31"/>
      <c r="F324" s="147" t="s">
        <v>99</v>
      </c>
      <c r="G324" s="155"/>
      <c r="H324" s="156"/>
    </row>
    <row r="325" spans="1:8" s="26" customFormat="1" ht="36" customHeight="1" x14ac:dyDescent="0.2">
      <c r="A325" s="171"/>
      <c r="B325" s="36" t="s">
        <v>165</v>
      </c>
      <c r="C325" s="81" t="s">
        <v>457</v>
      </c>
      <c r="D325" s="99"/>
      <c r="E325" s="31" t="s">
        <v>107</v>
      </c>
      <c r="F325" s="157">
        <v>3</v>
      </c>
      <c r="G325" s="68"/>
      <c r="H325" s="33">
        <f>ROUND(G325*F325,2)</f>
        <v>0</v>
      </c>
    </row>
    <row r="326" spans="1:8" s="26" customFormat="1" ht="36" customHeight="1" x14ac:dyDescent="0.2">
      <c r="A326" s="77"/>
      <c r="B326" s="28" t="s">
        <v>806</v>
      </c>
      <c r="C326" s="42" t="s">
        <v>459</v>
      </c>
      <c r="D326" s="41" t="s">
        <v>666</v>
      </c>
      <c r="E326" s="31" t="s">
        <v>107</v>
      </c>
      <c r="F326" s="158">
        <v>1</v>
      </c>
      <c r="G326" s="68"/>
      <c r="H326" s="33">
        <f>ROUND(G326*F326,2)</f>
        <v>0</v>
      </c>
    </row>
    <row r="327" spans="1:8" s="26" customFormat="1" ht="66.75" customHeight="1" x14ac:dyDescent="0.2">
      <c r="A327" s="171"/>
      <c r="B327" s="210" t="s">
        <v>807</v>
      </c>
      <c r="C327" s="109" t="s">
        <v>461</v>
      </c>
      <c r="D327" s="211" t="s">
        <v>667</v>
      </c>
      <c r="E327" s="44" t="s">
        <v>107</v>
      </c>
      <c r="F327" s="159">
        <v>1</v>
      </c>
      <c r="G327" s="104"/>
      <c r="H327" s="45">
        <f>ROUND(G327*F327,2)</f>
        <v>0</v>
      </c>
    </row>
    <row r="328" spans="1:8" s="26" customFormat="1" ht="36" customHeight="1" thickBot="1" x14ac:dyDescent="0.25">
      <c r="A328" s="172"/>
      <c r="B328" s="46" t="str">
        <f>B214</f>
        <v>D</v>
      </c>
      <c r="C328" s="242" t="str">
        <f>C214</f>
        <v>ELGIN AVENUE - SHERBROOK STREET TO ISABEL STREET
(ASPHALT RECONSTRUCTION)</v>
      </c>
      <c r="D328" s="243"/>
      <c r="E328" s="243"/>
      <c r="F328" s="244"/>
      <c r="G328" s="48" t="s">
        <v>392</v>
      </c>
      <c r="H328" s="48">
        <f>SUM(H215:H327)</f>
        <v>0</v>
      </c>
    </row>
    <row r="329" spans="1:8" s="26" customFormat="1" ht="36" customHeight="1" thickTop="1" x14ac:dyDescent="0.2">
      <c r="A329" s="170"/>
      <c r="B329" s="105" t="s">
        <v>249</v>
      </c>
      <c r="C329" s="255" t="s">
        <v>463</v>
      </c>
      <c r="D329" s="256"/>
      <c r="E329" s="256"/>
      <c r="F329" s="257"/>
      <c r="G329" s="106"/>
      <c r="H329" s="49"/>
    </row>
    <row r="330" spans="1:8" s="26" customFormat="1" ht="36" customHeight="1" x14ac:dyDescent="0.2">
      <c r="A330" s="85"/>
      <c r="B330" s="97"/>
      <c r="C330" s="98" t="s">
        <v>115</v>
      </c>
      <c r="D330" s="99"/>
      <c r="E330" s="31"/>
      <c r="F330" s="147" t="s">
        <v>99</v>
      </c>
      <c r="G330" s="155"/>
      <c r="H330" s="156"/>
    </row>
    <row r="331" spans="1:8" s="26" customFormat="1" ht="36" customHeight="1" x14ac:dyDescent="0.2">
      <c r="A331" s="77" t="s">
        <v>202</v>
      </c>
      <c r="B331" s="28" t="s">
        <v>60</v>
      </c>
      <c r="C331" s="29" t="s">
        <v>41</v>
      </c>
      <c r="D331" s="30" t="s">
        <v>344</v>
      </c>
      <c r="E331" s="31" t="s">
        <v>105</v>
      </c>
      <c r="F331" s="157">
        <v>620</v>
      </c>
      <c r="G331" s="68"/>
      <c r="H331" s="33">
        <f>ROUND(G331*F331,2)</f>
        <v>0</v>
      </c>
    </row>
    <row r="332" spans="1:8" s="26" customFormat="1" ht="36" customHeight="1" x14ac:dyDescent="0.2">
      <c r="A332" s="86" t="s">
        <v>138</v>
      </c>
      <c r="B332" s="28" t="s">
        <v>61</v>
      </c>
      <c r="C332" s="29" t="s">
        <v>35</v>
      </c>
      <c r="D332" s="30" t="s">
        <v>345</v>
      </c>
      <c r="E332" s="31" t="s">
        <v>104</v>
      </c>
      <c r="F332" s="157">
        <v>990</v>
      </c>
      <c r="G332" s="68"/>
      <c r="H332" s="33">
        <f>ROUND(G332*F332,2)</f>
        <v>0</v>
      </c>
    </row>
    <row r="333" spans="1:8" s="26" customFormat="1" ht="36" customHeight="1" x14ac:dyDescent="0.2">
      <c r="A333" s="86"/>
      <c r="B333" s="28" t="s">
        <v>62</v>
      </c>
      <c r="C333" s="29" t="s">
        <v>641</v>
      </c>
      <c r="D333" s="30" t="s">
        <v>642</v>
      </c>
      <c r="E333" s="31"/>
      <c r="F333" s="147" t="s">
        <v>99</v>
      </c>
      <c r="G333" s="155"/>
      <c r="H333" s="156"/>
    </row>
    <row r="334" spans="1:8" s="26" customFormat="1" ht="36" customHeight="1" x14ac:dyDescent="0.2">
      <c r="A334" s="86"/>
      <c r="B334" s="36" t="s">
        <v>165</v>
      </c>
      <c r="C334" s="81" t="s">
        <v>643</v>
      </c>
      <c r="D334" s="30" t="s">
        <v>99</v>
      </c>
      <c r="E334" s="31" t="s">
        <v>106</v>
      </c>
      <c r="F334" s="157">
        <v>950</v>
      </c>
      <c r="G334" s="68"/>
      <c r="H334" s="33">
        <f>ROUND(G334*F334,2)</f>
        <v>0</v>
      </c>
    </row>
    <row r="335" spans="1:8" s="26" customFormat="1" ht="36" customHeight="1" x14ac:dyDescent="0.2">
      <c r="A335" s="86" t="s">
        <v>140</v>
      </c>
      <c r="B335" s="28" t="s">
        <v>63</v>
      </c>
      <c r="C335" s="29" t="s">
        <v>159</v>
      </c>
      <c r="D335" s="30" t="s">
        <v>344</v>
      </c>
      <c r="E335" s="31"/>
      <c r="F335" s="147" t="s">
        <v>99</v>
      </c>
      <c r="G335" s="155"/>
      <c r="H335" s="156"/>
    </row>
    <row r="336" spans="1:8" s="26" customFormat="1" ht="36" customHeight="1" x14ac:dyDescent="0.2">
      <c r="A336" s="86" t="s">
        <v>320</v>
      </c>
      <c r="B336" s="36" t="s">
        <v>165</v>
      </c>
      <c r="C336" s="81" t="s">
        <v>321</v>
      </c>
      <c r="D336" s="99"/>
      <c r="E336" s="31" t="s">
        <v>105</v>
      </c>
      <c r="F336" s="157">
        <v>95</v>
      </c>
      <c r="G336" s="68"/>
      <c r="H336" s="33">
        <f>ROUND(G336*F336,2)</f>
        <v>0</v>
      </c>
    </row>
    <row r="337" spans="1:8" s="26" customFormat="1" ht="36" customHeight="1" x14ac:dyDescent="0.2">
      <c r="A337" s="77" t="s">
        <v>141</v>
      </c>
      <c r="B337" s="28" t="s">
        <v>64</v>
      </c>
      <c r="C337" s="29" t="s">
        <v>45</v>
      </c>
      <c r="D337" s="30" t="s">
        <v>344</v>
      </c>
      <c r="E337" s="31" t="s">
        <v>104</v>
      </c>
      <c r="F337" s="157">
        <v>420</v>
      </c>
      <c r="G337" s="68"/>
      <c r="H337" s="33">
        <f>ROUND(G337*F337,2)</f>
        <v>0</v>
      </c>
    </row>
    <row r="338" spans="1:8" s="26" customFormat="1" ht="36" customHeight="1" x14ac:dyDescent="0.2">
      <c r="A338" s="86" t="s">
        <v>142</v>
      </c>
      <c r="B338" s="28" t="s">
        <v>65</v>
      </c>
      <c r="C338" s="29" t="s">
        <v>322</v>
      </c>
      <c r="D338" s="30" t="s">
        <v>323</v>
      </c>
      <c r="E338" s="31"/>
      <c r="F338" s="147" t="s">
        <v>99</v>
      </c>
      <c r="G338" s="155"/>
      <c r="H338" s="156"/>
    </row>
    <row r="339" spans="1:8" s="26" customFormat="1" ht="36" customHeight="1" x14ac:dyDescent="0.2">
      <c r="A339" s="86" t="s">
        <v>324</v>
      </c>
      <c r="B339" s="36" t="s">
        <v>165</v>
      </c>
      <c r="C339" s="81" t="s">
        <v>325</v>
      </c>
      <c r="D339" s="99"/>
      <c r="E339" s="31" t="s">
        <v>104</v>
      </c>
      <c r="F339" s="157">
        <v>990</v>
      </c>
      <c r="G339" s="68"/>
      <c r="H339" s="33">
        <f>ROUND(G339*F339,2)</f>
        <v>0</v>
      </c>
    </row>
    <row r="340" spans="1:8" s="26" customFormat="1" ht="36" customHeight="1" x14ac:dyDescent="0.2">
      <c r="A340" s="86" t="s">
        <v>326</v>
      </c>
      <c r="B340" s="28" t="s">
        <v>9</v>
      </c>
      <c r="C340" s="29" t="s">
        <v>277</v>
      </c>
      <c r="D340" s="30" t="s">
        <v>327</v>
      </c>
      <c r="E340" s="31"/>
      <c r="F340" s="147" t="s">
        <v>99</v>
      </c>
      <c r="G340" s="155"/>
      <c r="H340" s="156"/>
    </row>
    <row r="341" spans="1:8" s="26" customFormat="1" ht="36" customHeight="1" x14ac:dyDescent="0.2">
      <c r="A341" s="86" t="s">
        <v>328</v>
      </c>
      <c r="B341" s="36" t="s">
        <v>165</v>
      </c>
      <c r="C341" s="81" t="s">
        <v>329</v>
      </c>
      <c r="D341" s="99"/>
      <c r="E341" s="31" t="s">
        <v>104</v>
      </c>
      <c r="F341" s="157">
        <v>990</v>
      </c>
      <c r="G341" s="68"/>
      <c r="H341" s="33">
        <f>ROUND(G341*F341,2)</f>
        <v>0</v>
      </c>
    </row>
    <row r="342" spans="1:8" s="26" customFormat="1" ht="36" customHeight="1" x14ac:dyDescent="0.2">
      <c r="A342" s="85"/>
      <c r="B342" s="97"/>
      <c r="C342" s="101" t="s">
        <v>371</v>
      </c>
      <c r="D342" s="99"/>
      <c r="E342" s="31"/>
      <c r="F342" s="147" t="s">
        <v>99</v>
      </c>
      <c r="G342" s="155"/>
      <c r="H342" s="156"/>
    </row>
    <row r="343" spans="1:8" s="26" customFormat="1" ht="36" customHeight="1" x14ac:dyDescent="0.2">
      <c r="A343" s="171" t="s">
        <v>175</v>
      </c>
      <c r="B343" s="28" t="s">
        <v>10</v>
      </c>
      <c r="C343" s="29" t="s">
        <v>156</v>
      </c>
      <c r="D343" s="30" t="s">
        <v>344</v>
      </c>
      <c r="E343" s="31"/>
      <c r="F343" s="147" t="s">
        <v>99</v>
      </c>
      <c r="G343" s="155"/>
      <c r="H343" s="156"/>
    </row>
    <row r="344" spans="1:8" s="26" customFormat="1" ht="36" customHeight="1" x14ac:dyDescent="0.2">
      <c r="A344" s="171" t="s">
        <v>203</v>
      </c>
      <c r="B344" s="36" t="s">
        <v>165</v>
      </c>
      <c r="C344" s="81" t="s">
        <v>157</v>
      </c>
      <c r="D344" s="99"/>
      <c r="E344" s="31" t="s">
        <v>104</v>
      </c>
      <c r="F344" s="157">
        <v>960</v>
      </c>
      <c r="G344" s="68"/>
      <c r="H344" s="33">
        <f>ROUND(G344*F344,2)</f>
        <v>0</v>
      </c>
    </row>
    <row r="345" spans="1:8" s="34" customFormat="1" ht="36" customHeight="1" x14ac:dyDescent="0.2">
      <c r="A345" s="35" t="s">
        <v>151</v>
      </c>
      <c r="B345" s="28" t="s">
        <v>11</v>
      </c>
      <c r="C345" s="29" t="s">
        <v>91</v>
      </c>
      <c r="D345" s="30" t="s">
        <v>299</v>
      </c>
      <c r="E345" s="31"/>
      <c r="F345" s="147" t="s">
        <v>99</v>
      </c>
      <c r="G345" s="155"/>
      <c r="H345" s="156"/>
    </row>
    <row r="346" spans="1:8" s="34" customFormat="1" ht="36" customHeight="1" x14ac:dyDescent="0.2">
      <c r="A346" s="35" t="s">
        <v>152</v>
      </c>
      <c r="B346" s="36" t="s">
        <v>165</v>
      </c>
      <c r="C346" s="81" t="s">
        <v>113</v>
      </c>
      <c r="D346" s="99"/>
      <c r="E346" s="31" t="s">
        <v>107</v>
      </c>
      <c r="F346" s="157">
        <v>20</v>
      </c>
      <c r="G346" s="68"/>
      <c r="H346" s="33">
        <f>ROUND(G346*F346,2)</f>
        <v>0</v>
      </c>
    </row>
    <row r="347" spans="1:8" s="34" customFormat="1" ht="36" customHeight="1" x14ac:dyDescent="0.2">
      <c r="A347" s="35" t="s">
        <v>621</v>
      </c>
      <c r="B347" s="36" t="s">
        <v>166</v>
      </c>
      <c r="C347" s="81" t="s">
        <v>622</v>
      </c>
      <c r="D347" s="99"/>
      <c r="E347" s="31" t="s">
        <v>107</v>
      </c>
      <c r="F347" s="157">
        <v>150</v>
      </c>
      <c r="G347" s="68"/>
      <c r="H347" s="33">
        <f>ROUND(G347*F347,2)</f>
        <v>0</v>
      </c>
    </row>
    <row r="348" spans="1:8" s="34" customFormat="1" ht="36" customHeight="1" x14ac:dyDescent="0.2">
      <c r="A348" s="35" t="s">
        <v>153</v>
      </c>
      <c r="B348" s="28" t="s">
        <v>12</v>
      </c>
      <c r="C348" s="29" t="s">
        <v>92</v>
      </c>
      <c r="D348" s="30" t="s">
        <v>299</v>
      </c>
      <c r="E348" s="31"/>
      <c r="F348" s="147" t="s">
        <v>99</v>
      </c>
      <c r="G348" s="155"/>
      <c r="H348" s="156"/>
    </row>
    <row r="349" spans="1:8" s="34" customFormat="1" ht="36" customHeight="1" x14ac:dyDescent="0.2">
      <c r="A349" s="35" t="s">
        <v>154</v>
      </c>
      <c r="B349" s="36" t="s">
        <v>165</v>
      </c>
      <c r="C349" s="81" t="s">
        <v>112</v>
      </c>
      <c r="D349" s="99"/>
      <c r="E349" s="31" t="s">
        <v>107</v>
      </c>
      <c r="F349" s="157">
        <v>25</v>
      </c>
      <c r="G349" s="68"/>
      <c r="H349" s="33">
        <f>ROUND(G349*F349,2)</f>
        <v>0</v>
      </c>
    </row>
    <row r="350" spans="1:8" s="34" customFormat="1" ht="36" customHeight="1" x14ac:dyDescent="0.2">
      <c r="A350" s="35" t="s">
        <v>623</v>
      </c>
      <c r="B350" s="36" t="s">
        <v>166</v>
      </c>
      <c r="C350" s="81" t="s">
        <v>651</v>
      </c>
      <c r="D350" s="99"/>
      <c r="E350" s="31" t="s">
        <v>107</v>
      </c>
      <c r="F350" s="157">
        <v>140</v>
      </c>
      <c r="G350" s="68"/>
      <c r="H350" s="33">
        <f>ROUND(G350*F350,2)</f>
        <v>0</v>
      </c>
    </row>
    <row r="351" spans="1:8" s="26" customFormat="1" ht="36" customHeight="1" x14ac:dyDescent="0.2">
      <c r="A351" s="171" t="s">
        <v>281</v>
      </c>
      <c r="B351" s="28" t="s">
        <v>13</v>
      </c>
      <c r="C351" s="29" t="s">
        <v>160</v>
      </c>
      <c r="D351" s="30" t="s">
        <v>1</v>
      </c>
      <c r="E351" s="31"/>
      <c r="F351" s="147" t="s">
        <v>99</v>
      </c>
      <c r="G351" s="155"/>
      <c r="H351" s="156"/>
    </row>
    <row r="352" spans="1:8" s="26" customFormat="1" ht="36" customHeight="1" x14ac:dyDescent="0.2">
      <c r="A352" s="171" t="s">
        <v>282</v>
      </c>
      <c r="B352" s="36" t="s">
        <v>165</v>
      </c>
      <c r="C352" s="81" t="s">
        <v>2</v>
      </c>
      <c r="D352" s="99"/>
      <c r="E352" s="31" t="s">
        <v>104</v>
      </c>
      <c r="F352" s="157">
        <v>270</v>
      </c>
      <c r="G352" s="68"/>
      <c r="H352" s="33">
        <f>ROUND(G352*F352,2)</f>
        <v>0</v>
      </c>
    </row>
    <row r="353" spans="1:8" s="26" customFormat="1" ht="36" customHeight="1" x14ac:dyDescent="0.2">
      <c r="A353" s="171" t="s">
        <v>288</v>
      </c>
      <c r="B353" s="28" t="s">
        <v>14</v>
      </c>
      <c r="C353" s="29" t="s">
        <v>162</v>
      </c>
      <c r="D353" s="30" t="s">
        <v>298</v>
      </c>
      <c r="E353" s="31"/>
      <c r="F353" s="147" t="s">
        <v>99</v>
      </c>
      <c r="G353" s="155"/>
      <c r="H353" s="156"/>
    </row>
    <row r="354" spans="1:8" s="26" customFormat="1" ht="36" customHeight="1" x14ac:dyDescent="0.2">
      <c r="A354" s="171" t="s">
        <v>289</v>
      </c>
      <c r="B354" s="36" t="s">
        <v>165</v>
      </c>
      <c r="C354" s="81" t="s">
        <v>420</v>
      </c>
      <c r="D354" s="99"/>
      <c r="E354" s="31" t="s">
        <v>108</v>
      </c>
      <c r="F354" s="157">
        <v>7</v>
      </c>
      <c r="G354" s="68"/>
      <c r="H354" s="33">
        <f>ROUND(G354*F354,2)</f>
        <v>0</v>
      </c>
    </row>
    <row r="355" spans="1:8" s="26" customFormat="1" ht="36" customHeight="1" x14ac:dyDescent="0.2">
      <c r="A355" s="171" t="s">
        <v>290</v>
      </c>
      <c r="B355" s="36" t="s">
        <v>166</v>
      </c>
      <c r="C355" s="81" t="s">
        <v>186</v>
      </c>
      <c r="D355" s="99"/>
      <c r="E355" s="31" t="s">
        <v>108</v>
      </c>
      <c r="F355" s="157">
        <v>185</v>
      </c>
      <c r="G355" s="68"/>
      <c r="H355" s="33">
        <f>ROUND(G355*F355,2)</f>
        <v>0</v>
      </c>
    </row>
    <row r="356" spans="1:8" s="26" customFormat="1" ht="36" customHeight="1" x14ac:dyDescent="0.2">
      <c r="A356" s="171" t="s">
        <v>291</v>
      </c>
      <c r="B356" s="36" t="s">
        <v>167</v>
      </c>
      <c r="C356" s="81" t="s">
        <v>263</v>
      </c>
      <c r="D356" s="99"/>
      <c r="E356" s="31" t="s">
        <v>108</v>
      </c>
      <c r="F356" s="157">
        <v>18</v>
      </c>
      <c r="G356" s="68"/>
      <c r="H356" s="33">
        <f>ROUND(G356*F356,2)</f>
        <v>0</v>
      </c>
    </row>
    <row r="357" spans="1:8" s="26" customFormat="1" ht="36" customHeight="1" x14ac:dyDescent="0.2">
      <c r="A357" s="171" t="s">
        <v>236</v>
      </c>
      <c r="B357" s="28" t="s">
        <v>15</v>
      </c>
      <c r="C357" s="29" t="s">
        <v>343</v>
      </c>
      <c r="D357" s="30" t="s">
        <v>350</v>
      </c>
      <c r="E357" s="31"/>
      <c r="F357" s="147" t="s">
        <v>99</v>
      </c>
      <c r="G357" s="155"/>
      <c r="H357" s="156"/>
    </row>
    <row r="358" spans="1:8" s="26" customFormat="1" ht="36" customHeight="1" x14ac:dyDescent="0.2">
      <c r="A358" s="171" t="s">
        <v>341</v>
      </c>
      <c r="B358" s="36" t="s">
        <v>165</v>
      </c>
      <c r="C358" s="81" t="s">
        <v>342</v>
      </c>
      <c r="D358" s="99"/>
      <c r="E358" s="31" t="s">
        <v>104</v>
      </c>
      <c r="F358" s="158">
        <v>15</v>
      </c>
      <c r="G358" s="68"/>
      <c r="H358" s="33">
        <f>ROUND(G358*F358,2)</f>
        <v>0</v>
      </c>
    </row>
    <row r="359" spans="1:8" s="34" customFormat="1" ht="30" customHeight="1" x14ac:dyDescent="0.2">
      <c r="A359" s="35" t="s">
        <v>293</v>
      </c>
      <c r="B359" s="28" t="s">
        <v>16</v>
      </c>
      <c r="C359" s="29" t="s">
        <v>297</v>
      </c>
      <c r="D359" s="30" t="s">
        <v>303</v>
      </c>
      <c r="E359" s="31" t="s">
        <v>107</v>
      </c>
      <c r="F359" s="158">
        <v>4</v>
      </c>
      <c r="G359" s="68"/>
      <c r="H359" s="33">
        <f>ROUND(G359*F359,2)</f>
        <v>0</v>
      </c>
    </row>
    <row r="360" spans="1:8" s="26" customFormat="1" ht="36" customHeight="1" x14ac:dyDescent="0.2">
      <c r="A360" s="85"/>
      <c r="B360" s="107"/>
      <c r="C360" s="101" t="s">
        <v>396</v>
      </c>
      <c r="D360" s="99"/>
      <c r="E360" s="31"/>
      <c r="F360" s="147" t="s">
        <v>99</v>
      </c>
      <c r="G360" s="155"/>
      <c r="H360" s="156"/>
    </row>
    <row r="361" spans="1:8" s="26" customFormat="1" ht="36" customHeight="1" x14ac:dyDescent="0.2">
      <c r="A361" s="77" t="s">
        <v>122</v>
      </c>
      <c r="B361" s="28" t="s">
        <v>17</v>
      </c>
      <c r="C361" s="29" t="s">
        <v>212</v>
      </c>
      <c r="D361" s="30" t="s">
        <v>757</v>
      </c>
      <c r="E361" s="31"/>
      <c r="F361" s="147" t="s">
        <v>99</v>
      </c>
      <c r="G361" s="155"/>
      <c r="H361" s="156"/>
    </row>
    <row r="362" spans="1:8" s="26" customFormat="1" ht="36" customHeight="1" x14ac:dyDescent="0.2">
      <c r="A362" s="175" t="s">
        <v>207</v>
      </c>
      <c r="B362" s="117" t="s">
        <v>165</v>
      </c>
      <c r="C362" s="118" t="s">
        <v>837</v>
      </c>
      <c r="D362" s="99"/>
      <c r="E362" s="119" t="s">
        <v>104</v>
      </c>
      <c r="F362" s="158">
        <v>175</v>
      </c>
      <c r="G362" s="68"/>
      <c r="H362" s="33">
        <f>ROUND(G362*F362,2)</f>
        <v>0</v>
      </c>
    </row>
    <row r="363" spans="1:8" s="26" customFormat="1" ht="36" customHeight="1" x14ac:dyDescent="0.2">
      <c r="A363" s="77" t="s">
        <v>123</v>
      </c>
      <c r="B363" s="36" t="s">
        <v>166</v>
      </c>
      <c r="C363" s="81" t="s">
        <v>424</v>
      </c>
      <c r="D363" s="99"/>
      <c r="E363" s="31" t="s">
        <v>104</v>
      </c>
      <c r="F363" s="158">
        <v>30</v>
      </c>
      <c r="G363" s="68"/>
      <c r="H363" s="33">
        <f>ROUND(G363*F363,2)</f>
        <v>0</v>
      </c>
    </row>
    <row r="364" spans="1:8" s="26" customFormat="1" ht="36" customHeight="1" x14ac:dyDescent="0.2">
      <c r="A364" s="77" t="s">
        <v>183</v>
      </c>
      <c r="B364" s="28" t="s">
        <v>18</v>
      </c>
      <c r="C364" s="29" t="s">
        <v>172</v>
      </c>
      <c r="D364" s="30" t="s">
        <v>756</v>
      </c>
      <c r="E364" s="31"/>
      <c r="F364" s="147" t="s">
        <v>99</v>
      </c>
      <c r="G364" s="155"/>
      <c r="H364" s="156"/>
    </row>
    <row r="365" spans="1:8" s="26" customFormat="1" ht="79.5" customHeight="1" x14ac:dyDescent="0.2">
      <c r="A365" s="77"/>
      <c r="B365" s="36" t="s">
        <v>165</v>
      </c>
      <c r="C365" s="81" t="s">
        <v>701</v>
      </c>
      <c r="D365" s="30" t="s">
        <v>426</v>
      </c>
      <c r="E365" s="31" t="s">
        <v>108</v>
      </c>
      <c r="F365" s="158">
        <v>125</v>
      </c>
      <c r="G365" s="68"/>
      <c r="H365" s="33">
        <f t="shared" ref="H365:H373" si="7">ROUND(G365*F365,2)</f>
        <v>0</v>
      </c>
    </row>
    <row r="366" spans="1:8" s="26" customFormat="1" ht="74.45" customHeight="1" x14ac:dyDescent="0.2">
      <c r="A366" s="77"/>
      <c r="B366" s="36" t="s">
        <v>166</v>
      </c>
      <c r="C366" s="81" t="s">
        <v>702</v>
      </c>
      <c r="D366" s="30" t="s">
        <v>427</v>
      </c>
      <c r="E366" s="31" t="s">
        <v>108</v>
      </c>
      <c r="F366" s="158">
        <v>7</v>
      </c>
      <c r="G366" s="68"/>
      <c r="H366" s="33">
        <f t="shared" si="7"/>
        <v>0</v>
      </c>
    </row>
    <row r="367" spans="1:8" s="26" customFormat="1" ht="69" customHeight="1" x14ac:dyDescent="0.2">
      <c r="A367" s="77"/>
      <c r="B367" s="36" t="s">
        <v>167</v>
      </c>
      <c r="C367" s="81" t="s">
        <v>703</v>
      </c>
      <c r="D367" s="30" t="s">
        <v>428</v>
      </c>
      <c r="E367" s="31" t="s">
        <v>108</v>
      </c>
      <c r="F367" s="158">
        <v>18</v>
      </c>
      <c r="G367" s="68"/>
      <c r="H367" s="33">
        <f t="shared" si="7"/>
        <v>0</v>
      </c>
    </row>
    <row r="368" spans="1:8" s="26" customFormat="1" ht="36" customHeight="1" x14ac:dyDescent="0.2">
      <c r="A368" s="77"/>
      <c r="B368" s="204" t="s">
        <v>168</v>
      </c>
      <c r="C368" s="80" t="s">
        <v>652</v>
      </c>
      <c r="D368" s="90" t="s">
        <v>653</v>
      </c>
      <c r="E368" s="91" t="s">
        <v>107</v>
      </c>
      <c r="F368" s="205">
        <v>2</v>
      </c>
      <c r="G368" s="206"/>
      <c r="H368" s="207">
        <f t="shared" si="7"/>
        <v>0</v>
      </c>
    </row>
    <row r="369" spans="1:8" s="26" customFormat="1" ht="36" customHeight="1" x14ac:dyDescent="0.2">
      <c r="A369" s="77" t="s">
        <v>333</v>
      </c>
      <c r="B369" s="36" t="s">
        <v>654</v>
      </c>
      <c r="C369" s="81" t="s">
        <v>762</v>
      </c>
      <c r="D369" s="30" t="s">
        <v>164</v>
      </c>
      <c r="E369" s="31" t="s">
        <v>108</v>
      </c>
      <c r="F369" s="158">
        <v>5</v>
      </c>
      <c r="G369" s="68"/>
      <c r="H369" s="33">
        <f t="shared" si="7"/>
        <v>0</v>
      </c>
    </row>
    <row r="370" spans="1:8" s="26" customFormat="1" ht="36" customHeight="1" x14ac:dyDescent="0.2">
      <c r="A370" s="77" t="s">
        <v>334</v>
      </c>
      <c r="B370" s="36" t="s">
        <v>763</v>
      </c>
      <c r="C370" s="81" t="s">
        <v>794</v>
      </c>
      <c r="D370" s="30" t="s">
        <v>164</v>
      </c>
      <c r="E370" s="31" t="s">
        <v>108</v>
      </c>
      <c r="F370" s="158">
        <v>40</v>
      </c>
      <c r="G370" s="68"/>
      <c r="H370" s="33">
        <f t="shared" si="7"/>
        <v>0</v>
      </c>
    </row>
    <row r="371" spans="1:8" s="26" customFormat="1" ht="36" customHeight="1" x14ac:dyDescent="0.2">
      <c r="A371" s="77" t="s">
        <v>184</v>
      </c>
      <c r="B371" s="36" t="s">
        <v>795</v>
      </c>
      <c r="C371" s="81" t="s">
        <v>812</v>
      </c>
      <c r="D371" s="30" t="s">
        <v>163</v>
      </c>
      <c r="E371" s="31" t="s">
        <v>108</v>
      </c>
      <c r="F371" s="158">
        <v>10</v>
      </c>
      <c r="G371" s="68"/>
      <c r="H371" s="33">
        <f>ROUND(G371*F371,2)</f>
        <v>0</v>
      </c>
    </row>
    <row r="372" spans="1:8" s="26" customFormat="1" ht="36" customHeight="1" x14ac:dyDescent="0.2">
      <c r="A372" s="77" t="s">
        <v>185</v>
      </c>
      <c r="B372" s="36" t="s">
        <v>796</v>
      </c>
      <c r="C372" s="81" t="s">
        <v>824</v>
      </c>
      <c r="D372" s="30" t="s">
        <v>276</v>
      </c>
      <c r="E372" s="31" t="s">
        <v>108</v>
      </c>
      <c r="F372" s="158">
        <v>20</v>
      </c>
      <c r="G372" s="68"/>
      <c r="H372" s="33">
        <f t="shared" si="7"/>
        <v>0</v>
      </c>
    </row>
    <row r="373" spans="1:8" s="26" customFormat="1" ht="36" customHeight="1" x14ac:dyDescent="0.2">
      <c r="A373" s="77" t="s">
        <v>6</v>
      </c>
      <c r="B373" s="28" t="s">
        <v>19</v>
      </c>
      <c r="C373" s="29" t="s">
        <v>376</v>
      </c>
      <c r="D373" s="30" t="s">
        <v>631</v>
      </c>
      <c r="E373" s="31" t="s">
        <v>104</v>
      </c>
      <c r="F373" s="158">
        <v>265</v>
      </c>
      <c r="G373" s="68"/>
      <c r="H373" s="33">
        <f t="shared" si="7"/>
        <v>0</v>
      </c>
    </row>
    <row r="374" spans="1:8" s="26" customFormat="1" ht="36" customHeight="1" x14ac:dyDescent="0.2">
      <c r="A374" s="77" t="s">
        <v>7</v>
      </c>
      <c r="B374" s="28" t="s">
        <v>20</v>
      </c>
      <c r="C374" s="29" t="s">
        <v>187</v>
      </c>
      <c r="D374" s="30" t="s">
        <v>383</v>
      </c>
      <c r="E374" s="31"/>
      <c r="F374" s="147" t="s">
        <v>99</v>
      </c>
      <c r="G374" s="155"/>
      <c r="H374" s="156"/>
    </row>
    <row r="375" spans="1:8" s="26" customFormat="1" ht="36" customHeight="1" x14ac:dyDescent="0.2">
      <c r="A375" s="77" t="s">
        <v>188</v>
      </c>
      <c r="B375" s="36" t="s">
        <v>165</v>
      </c>
      <c r="C375" s="81" t="s">
        <v>170</v>
      </c>
      <c r="D375" s="99"/>
      <c r="E375" s="31"/>
      <c r="F375" s="147" t="s">
        <v>99</v>
      </c>
      <c r="G375" s="155"/>
      <c r="H375" s="156"/>
    </row>
    <row r="376" spans="1:8" s="26" customFormat="1" ht="36" customHeight="1" x14ac:dyDescent="0.2">
      <c r="A376" s="77" t="s">
        <v>359</v>
      </c>
      <c r="B376" s="38" t="s">
        <v>266</v>
      </c>
      <c r="C376" s="83" t="s">
        <v>356</v>
      </c>
      <c r="D376" s="99"/>
      <c r="E376" s="31" t="s">
        <v>106</v>
      </c>
      <c r="F376" s="157">
        <v>110</v>
      </c>
      <c r="G376" s="68"/>
      <c r="H376" s="33">
        <f>ROUND(G376*F376,2)</f>
        <v>0</v>
      </c>
    </row>
    <row r="377" spans="1:8" s="26" customFormat="1" ht="36" customHeight="1" x14ac:dyDescent="0.2">
      <c r="A377" s="77" t="s">
        <v>360</v>
      </c>
      <c r="B377" s="38" t="s">
        <v>268</v>
      </c>
      <c r="C377" s="83" t="s">
        <v>357</v>
      </c>
      <c r="D377" s="99"/>
      <c r="E377" s="31" t="s">
        <v>106</v>
      </c>
      <c r="F377" s="157">
        <v>140</v>
      </c>
      <c r="G377" s="68"/>
      <c r="H377" s="33">
        <f>ROUND(G377*F377,2)</f>
        <v>0</v>
      </c>
    </row>
    <row r="378" spans="1:8" s="26" customFormat="1" ht="36" customHeight="1" x14ac:dyDescent="0.2">
      <c r="A378" s="77" t="s">
        <v>189</v>
      </c>
      <c r="B378" s="36" t="s">
        <v>166</v>
      </c>
      <c r="C378" s="81" t="s">
        <v>171</v>
      </c>
      <c r="D378" s="99"/>
      <c r="E378" s="31"/>
      <c r="F378" s="147" t="s">
        <v>99</v>
      </c>
      <c r="G378" s="155"/>
      <c r="H378" s="156"/>
    </row>
    <row r="379" spans="1:8" s="26" customFormat="1" ht="36" customHeight="1" x14ac:dyDescent="0.2">
      <c r="A379" s="77" t="s">
        <v>361</v>
      </c>
      <c r="B379" s="38" t="s">
        <v>266</v>
      </c>
      <c r="C379" s="83" t="s">
        <v>356</v>
      </c>
      <c r="D379" s="99"/>
      <c r="E379" s="31" t="s">
        <v>106</v>
      </c>
      <c r="F379" s="157">
        <v>10</v>
      </c>
      <c r="G379" s="68"/>
      <c r="H379" s="33">
        <f>ROUND(G379*F379,2)</f>
        <v>0</v>
      </c>
    </row>
    <row r="380" spans="1:8" s="26" customFormat="1" ht="36" customHeight="1" x14ac:dyDescent="0.2">
      <c r="A380" s="85"/>
      <c r="B380" s="107"/>
      <c r="C380" s="101" t="s">
        <v>117</v>
      </c>
      <c r="D380" s="99"/>
      <c r="E380" s="31"/>
      <c r="F380" s="147" t="s">
        <v>99</v>
      </c>
      <c r="G380" s="155"/>
      <c r="H380" s="156"/>
    </row>
    <row r="381" spans="1:8" s="34" customFormat="1" ht="36" customHeight="1" x14ac:dyDescent="0.2">
      <c r="A381" s="27" t="s">
        <v>224</v>
      </c>
      <c r="B381" s="28" t="s">
        <v>21</v>
      </c>
      <c r="C381" s="29" t="s">
        <v>36</v>
      </c>
      <c r="D381" s="30" t="s">
        <v>280</v>
      </c>
      <c r="E381" s="31" t="s">
        <v>108</v>
      </c>
      <c r="F381" s="158">
        <v>50</v>
      </c>
      <c r="G381" s="68"/>
      <c r="H381" s="33">
        <f>ROUND(G381*F381,2)</f>
        <v>0</v>
      </c>
    </row>
    <row r="382" spans="1:8" s="26" customFormat="1" ht="36" customHeight="1" x14ac:dyDescent="0.2">
      <c r="A382" s="85"/>
      <c r="B382" s="107"/>
      <c r="C382" s="101" t="s">
        <v>118</v>
      </c>
      <c r="D382" s="99"/>
      <c r="E382" s="31"/>
      <c r="F382" s="147" t="s">
        <v>99</v>
      </c>
      <c r="G382" s="155"/>
      <c r="H382" s="156"/>
    </row>
    <row r="383" spans="1:8" s="26" customFormat="1" ht="36" customHeight="1" x14ac:dyDescent="0.2">
      <c r="A383" s="77" t="s">
        <v>124</v>
      </c>
      <c r="B383" s="28" t="s">
        <v>22</v>
      </c>
      <c r="C383" s="40" t="s">
        <v>190</v>
      </c>
      <c r="D383" s="41" t="s">
        <v>3</v>
      </c>
      <c r="E383" s="31"/>
      <c r="F383" s="147" t="s">
        <v>99</v>
      </c>
      <c r="G383" s="155"/>
      <c r="H383" s="156"/>
    </row>
    <row r="384" spans="1:8" s="26" customFormat="1" ht="36" customHeight="1" x14ac:dyDescent="0.2">
      <c r="A384" s="77" t="s">
        <v>700</v>
      </c>
      <c r="B384" s="36" t="s">
        <v>165</v>
      </c>
      <c r="C384" s="81" t="s">
        <v>305</v>
      </c>
      <c r="D384" s="30" t="s">
        <v>634</v>
      </c>
      <c r="E384" s="31" t="s">
        <v>107</v>
      </c>
      <c r="F384" s="158">
        <v>2</v>
      </c>
      <c r="G384" s="68"/>
      <c r="H384" s="33">
        <f>ROUND(G384*F384,2)</f>
        <v>0</v>
      </c>
    </row>
    <row r="385" spans="1:8" s="26" customFormat="1" ht="36" customHeight="1" x14ac:dyDescent="0.2">
      <c r="A385" s="77" t="s">
        <v>127</v>
      </c>
      <c r="B385" s="28" t="s">
        <v>196</v>
      </c>
      <c r="C385" s="29" t="s">
        <v>193</v>
      </c>
      <c r="D385" s="30" t="s">
        <v>3</v>
      </c>
      <c r="E385" s="31"/>
      <c r="F385" s="147" t="s">
        <v>99</v>
      </c>
      <c r="G385" s="155"/>
      <c r="H385" s="156"/>
    </row>
    <row r="386" spans="1:8" s="26" customFormat="1" ht="36" customHeight="1" x14ac:dyDescent="0.2">
      <c r="A386" s="77" t="s">
        <v>23</v>
      </c>
      <c r="B386" s="36" t="s">
        <v>165</v>
      </c>
      <c r="C386" s="81" t="s">
        <v>387</v>
      </c>
      <c r="D386" s="99"/>
      <c r="E386" s="31"/>
      <c r="F386" s="147" t="s">
        <v>99</v>
      </c>
      <c r="G386" s="155"/>
      <c r="H386" s="156"/>
    </row>
    <row r="387" spans="1:8" s="26" customFormat="1" ht="36" customHeight="1" x14ac:dyDescent="0.2">
      <c r="A387" s="77" t="s">
        <v>24</v>
      </c>
      <c r="B387" s="38" t="s">
        <v>266</v>
      </c>
      <c r="C387" s="83" t="s">
        <v>754</v>
      </c>
      <c r="D387" s="99"/>
      <c r="E387" s="31" t="s">
        <v>108</v>
      </c>
      <c r="F387" s="158">
        <v>8</v>
      </c>
      <c r="G387" s="68"/>
      <c r="H387" s="33">
        <f>ROUND(G387*F387,2)</f>
        <v>0</v>
      </c>
    </row>
    <row r="388" spans="1:8" s="34" customFormat="1" ht="36" customHeight="1" x14ac:dyDescent="0.2">
      <c r="A388" s="27"/>
      <c r="B388" s="28" t="s">
        <v>198</v>
      </c>
      <c r="C388" s="29" t="s">
        <v>388</v>
      </c>
      <c r="D388" s="30" t="s">
        <v>3</v>
      </c>
      <c r="E388" s="31" t="s">
        <v>107</v>
      </c>
      <c r="F388" s="158">
        <v>2</v>
      </c>
      <c r="G388" s="68"/>
      <c r="H388" s="33">
        <f>ROUND(G388*F388,2)</f>
        <v>0</v>
      </c>
    </row>
    <row r="389" spans="1:8" s="34" customFormat="1" ht="36" customHeight="1" x14ac:dyDescent="0.2">
      <c r="A389" s="84" t="s">
        <v>310</v>
      </c>
      <c r="B389" s="28" t="s">
        <v>200</v>
      </c>
      <c r="C389" s="29" t="s">
        <v>544</v>
      </c>
      <c r="D389" s="30" t="s">
        <v>362</v>
      </c>
      <c r="E389" s="31"/>
      <c r="F389" s="147" t="s">
        <v>99</v>
      </c>
      <c r="G389" s="155"/>
      <c r="H389" s="156"/>
    </row>
    <row r="390" spans="1:8" s="34" customFormat="1" ht="36" customHeight="1" x14ac:dyDescent="0.2">
      <c r="A390" s="84" t="s">
        <v>647</v>
      </c>
      <c r="B390" s="117" t="s">
        <v>165</v>
      </c>
      <c r="C390" s="118" t="s">
        <v>648</v>
      </c>
      <c r="D390" s="99"/>
      <c r="E390" s="119" t="s">
        <v>108</v>
      </c>
      <c r="F390" s="158">
        <v>50</v>
      </c>
      <c r="G390" s="68"/>
      <c r="H390" s="33">
        <f>ROUND(G390*F390,2)</f>
        <v>0</v>
      </c>
    </row>
    <row r="391" spans="1:8" s="26" customFormat="1" ht="36" customHeight="1" x14ac:dyDescent="0.2">
      <c r="A391" s="77" t="s">
        <v>30</v>
      </c>
      <c r="B391" s="28" t="s">
        <v>219</v>
      </c>
      <c r="C391" s="43" t="s">
        <v>194</v>
      </c>
      <c r="D391" s="30" t="s">
        <v>3</v>
      </c>
      <c r="E391" s="31"/>
      <c r="F391" s="147" t="s">
        <v>99</v>
      </c>
      <c r="G391" s="155"/>
      <c r="H391" s="156"/>
    </row>
    <row r="392" spans="1:8" s="26" customFormat="1" ht="36" customHeight="1" x14ac:dyDescent="0.2">
      <c r="A392" s="77" t="s">
        <v>31</v>
      </c>
      <c r="B392" s="36" t="s">
        <v>165</v>
      </c>
      <c r="C392" s="81" t="s">
        <v>389</v>
      </c>
      <c r="D392" s="99"/>
      <c r="E392" s="31"/>
      <c r="F392" s="147" t="s">
        <v>99</v>
      </c>
      <c r="G392" s="155"/>
      <c r="H392" s="156"/>
    </row>
    <row r="393" spans="1:8" s="26" customFormat="1" ht="36" customHeight="1" x14ac:dyDescent="0.2">
      <c r="A393" s="77" t="s">
        <v>315</v>
      </c>
      <c r="B393" s="38" t="s">
        <v>266</v>
      </c>
      <c r="C393" s="83" t="s">
        <v>673</v>
      </c>
      <c r="D393" s="99"/>
      <c r="E393" s="31" t="s">
        <v>107</v>
      </c>
      <c r="F393" s="158">
        <v>2</v>
      </c>
      <c r="G393" s="68"/>
      <c r="H393" s="33">
        <f>ROUND(G393*F393,2)</f>
        <v>0</v>
      </c>
    </row>
    <row r="394" spans="1:8" s="34" customFormat="1" ht="36" customHeight="1" x14ac:dyDescent="0.2">
      <c r="A394" s="27" t="s">
        <v>197</v>
      </c>
      <c r="B394" s="28" t="s">
        <v>225</v>
      </c>
      <c r="C394" s="29" t="s">
        <v>265</v>
      </c>
      <c r="D394" s="30" t="s">
        <v>3</v>
      </c>
      <c r="E394" s="31" t="s">
        <v>107</v>
      </c>
      <c r="F394" s="158">
        <v>2</v>
      </c>
      <c r="G394" s="68"/>
      <c r="H394" s="33">
        <f>ROUND(G394*F394,2)</f>
        <v>0</v>
      </c>
    </row>
    <row r="395" spans="1:8" s="26" customFormat="1" ht="36" customHeight="1" x14ac:dyDescent="0.2">
      <c r="A395" s="77" t="s">
        <v>201</v>
      </c>
      <c r="B395" s="28" t="s">
        <v>253</v>
      </c>
      <c r="C395" s="29" t="s">
        <v>155</v>
      </c>
      <c r="D395" s="30" t="s">
        <v>4</v>
      </c>
      <c r="E395" s="31" t="s">
        <v>108</v>
      </c>
      <c r="F395" s="158">
        <v>24</v>
      </c>
      <c r="G395" s="68"/>
      <c r="H395" s="33">
        <f>ROUND(G395*F395,2)</f>
        <v>0</v>
      </c>
    </row>
    <row r="396" spans="1:8" s="88" customFormat="1" ht="30" customHeight="1" x14ac:dyDescent="0.2">
      <c r="A396" s="173"/>
      <c r="B396" s="198" t="s">
        <v>257</v>
      </c>
      <c r="C396" s="89" t="s">
        <v>792</v>
      </c>
      <c r="D396" s="99"/>
      <c r="E396" s="91" t="s">
        <v>107</v>
      </c>
      <c r="F396" s="205">
        <v>1</v>
      </c>
      <c r="G396" s="68"/>
      <c r="H396" s="33">
        <f>ROUND(G396*F396,2)</f>
        <v>0</v>
      </c>
    </row>
    <row r="397" spans="1:8" s="26" customFormat="1" ht="36" customHeight="1" x14ac:dyDescent="0.2">
      <c r="A397" s="77" t="s">
        <v>307</v>
      </c>
      <c r="B397" s="28" t="s">
        <v>258</v>
      </c>
      <c r="C397" s="43" t="s">
        <v>308</v>
      </c>
      <c r="D397" s="217" t="s">
        <v>409</v>
      </c>
      <c r="E397" s="31"/>
      <c r="F397" s="147" t="s">
        <v>99</v>
      </c>
      <c r="G397" s="155"/>
      <c r="H397" s="156"/>
    </row>
    <row r="398" spans="1:8" s="26" customFormat="1" ht="36" customHeight="1" x14ac:dyDescent="0.2">
      <c r="A398" s="77" t="s">
        <v>309</v>
      </c>
      <c r="B398" s="36" t="s">
        <v>165</v>
      </c>
      <c r="C398" s="218" t="s">
        <v>351</v>
      </c>
      <c r="D398" s="217" t="s">
        <v>352</v>
      </c>
      <c r="E398" s="31" t="s">
        <v>104</v>
      </c>
      <c r="F398" s="158">
        <v>85</v>
      </c>
      <c r="G398" s="68"/>
      <c r="H398" s="33">
        <f>ROUND(G398*F398,2)</f>
        <v>0</v>
      </c>
    </row>
    <row r="399" spans="1:8" s="26" customFormat="1" ht="36" customHeight="1" x14ac:dyDescent="0.2">
      <c r="A399" s="77"/>
      <c r="B399" s="28" t="s">
        <v>259</v>
      </c>
      <c r="C399" s="43" t="s">
        <v>650</v>
      </c>
      <c r="D399" s="217" t="s">
        <v>462</v>
      </c>
      <c r="E399" s="31" t="s">
        <v>107</v>
      </c>
      <c r="F399" s="147">
        <v>1</v>
      </c>
      <c r="G399" s="68"/>
      <c r="H399" s="33">
        <f>ROUND(G399*F399,2)</f>
        <v>0</v>
      </c>
    </row>
    <row r="400" spans="1:8" s="26" customFormat="1" ht="36" customHeight="1" x14ac:dyDescent="0.2">
      <c r="A400" s="85"/>
      <c r="B400" s="200"/>
      <c r="C400" s="101" t="s">
        <v>119</v>
      </c>
      <c r="D400" s="99"/>
      <c r="E400" s="31"/>
      <c r="F400" s="147" t="s">
        <v>99</v>
      </c>
      <c r="G400" s="155"/>
      <c r="H400" s="156"/>
    </row>
    <row r="401" spans="1:8" s="26" customFormat="1" ht="36" customHeight="1" x14ac:dyDescent="0.2">
      <c r="A401" s="77" t="s">
        <v>130</v>
      </c>
      <c r="B401" s="28" t="s">
        <v>0</v>
      </c>
      <c r="C401" s="42" t="s">
        <v>337</v>
      </c>
      <c r="D401" s="41" t="s">
        <v>317</v>
      </c>
      <c r="E401" s="31"/>
      <c r="F401" s="147" t="s">
        <v>99</v>
      </c>
      <c r="G401" s="155"/>
      <c r="H401" s="156"/>
    </row>
    <row r="402" spans="1:8" s="26" customFormat="1" ht="36" customHeight="1" x14ac:dyDescent="0.2">
      <c r="A402" s="77" t="s">
        <v>131</v>
      </c>
      <c r="B402" s="36" t="s">
        <v>165</v>
      </c>
      <c r="C402" s="81" t="s">
        <v>294</v>
      </c>
      <c r="D402" s="99"/>
      <c r="E402" s="31" t="s">
        <v>107</v>
      </c>
      <c r="F402" s="158">
        <v>2</v>
      </c>
      <c r="G402" s="68"/>
      <c r="H402" s="33">
        <f>ROUND(G402*F402,2)</f>
        <v>0</v>
      </c>
    </row>
    <row r="403" spans="1:8" s="26" customFormat="1" ht="36" customHeight="1" x14ac:dyDescent="0.2">
      <c r="A403" s="77" t="s">
        <v>132</v>
      </c>
      <c r="B403" s="28" t="s">
        <v>300</v>
      </c>
      <c r="C403" s="29" t="s">
        <v>242</v>
      </c>
      <c r="D403" s="41" t="s">
        <v>317</v>
      </c>
      <c r="E403" s="31" t="s">
        <v>107</v>
      </c>
      <c r="F403" s="158">
        <v>2</v>
      </c>
      <c r="G403" s="68"/>
      <c r="H403" s="33">
        <f>ROUND(G403*F403,2)</f>
        <v>0</v>
      </c>
    </row>
    <row r="404" spans="1:8" s="26" customFormat="1" ht="36" customHeight="1" x14ac:dyDescent="0.2">
      <c r="A404" s="77" t="s">
        <v>208</v>
      </c>
      <c r="B404" s="28" t="s">
        <v>670</v>
      </c>
      <c r="C404" s="29" t="s">
        <v>244</v>
      </c>
      <c r="D404" s="41" t="s">
        <v>317</v>
      </c>
      <c r="E404" s="31" t="s">
        <v>107</v>
      </c>
      <c r="F404" s="158">
        <v>2</v>
      </c>
      <c r="G404" s="68"/>
      <c r="H404" s="33">
        <f>ROUND(G404*F404,2)</f>
        <v>0</v>
      </c>
    </row>
    <row r="405" spans="1:8" s="26" customFormat="1" ht="36" customHeight="1" x14ac:dyDescent="0.2">
      <c r="A405" s="84" t="s">
        <v>133</v>
      </c>
      <c r="B405" s="114" t="s">
        <v>671</v>
      </c>
      <c r="C405" s="115" t="s">
        <v>243</v>
      </c>
      <c r="D405" s="41" t="s">
        <v>317</v>
      </c>
      <c r="E405" s="119" t="s">
        <v>107</v>
      </c>
      <c r="F405" s="208">
        <v>1</v>
      </c>
      <c r="G405" s="68"/>
      <c r="H405" s="33">
        <f>ROUND(G405*F405,2)</f>
        <v>0</v>
      </c>
    </row>
    <row r="406" spans="1:8" s="26" customFormat="1" ht="36" customHeight="1" x14ac:dyDescent="0.2">
      <c r="A406" s="174" t="s">
        <v>134</v>
      </c>
      <c r="B406" s="201" t="s">
        <v>672</v>
      </c>
      <c r="C406" s="42" t="s">
        <v>245</v>
      </c>
      <c r="D406" s="41" t="s">
        <v>317</v>
      </c>
      <c r="E406" s="202" t="s">
        <v>107</v>
      </c>
      <c r="F406" s="209">
        <v>1</v>
      </c>
      <c r="G406" s="68"/>
      <c r="H406" s="33">
        <f>ROUND(G406*F406,2)</f>
        <v>0</v>
      </c>
    </row>
    <row r="407" spans="1:8" s="26" customFormat="1" ht="36" customHeight="1" x14ac:dyDescent="0.2">
      <c r="A407" s="84"/>
      <c r="B407" s="114" t="s">
        <v>674</v>
      </c>
      <c r="C407" s="115" t="s">
        <v>764</v>
      </c>
      <c r="D407" s="41" t="s">
        <v>765</v>
      </c>
      <c r="E407" s="31"/>
      <c r="F407" s="147" t="s">
        <v>99</v>
      </c>
      <c r="G407" s="155"/>
      <c r="H407" s="156"/>
    </row>
    <row r="408" spans="1:8" s="26" customFormat="1" ht="36" customHeight="1" x14ac:dyDescent="0.2">
      <c r="A408" s="174"/>
      <c r="B408" s="117" t="s">
        <v>165</v>
      </c>
      <c r="C408" s="118" t="s">
        <v>550</v>
      </c>
      <c r="D408" s="99"/>
      <c r="E408" s="119" t="s">
        <v>107</v>
      </c>
      <c r="F408" s="227">
        <v>1</v>
      </c>
      <c r="G408" s="68"/>
      <c r="H408" s="33">
        <f>ROUND(G408*F408,2)</f>
        <v>0</v>
      </c>
    </row>
    <row r="409" spans="1:8" s="26" customFormat="1" ht="36" customHeight="1" x14ac:dyDescent="0.2">
      <c r="A409" s="84"/>
      <c r="B409" s="114" t="s">
        <v>675</v>
      </c>
      <c r="C409" s="115" t="s">
        <v>766</v>
      </c>
      <c r="D409" s="41" t="s">
        <v>765</v>
      </c>
      <c r="E409" s="31"/>
      <c r="F409" s="147" t="s">
        <v>99</v>
      </c>
      <c r="G409" s="155"/>
      <c r="H409" s="156"/>
    </row>
    <row r="410" spans="1:8" s="26" customFormat="1" ht="36" customHeight="1" x14ac:dyDescent="0.2">
      <c r="A410" s="174"/>
      <c r="B410" s="117" t="s">
        <v>165</v>
      </c>
      <c r="C410" s="118" t="s">
        <v>550</v>
      </c>
      <c r="D410" s="99"/>
      <c r="E410" s="119" t="s">
        <v>107</v>
      </c>
      <c r="F410" s="227">
        <v>1</v>
      </c>
      <c r="G410" s="68"/>
      <c r="H410" s="33">
        <f>ROUND(G410*F410,2)</f>
        <v>0</v>
      </c>
    </row>
    <row r="411" spans="1:8" s="26" customFormat="1" ht="36" customHeight="1" x14ac:dyDescent="0.2">
      <c r="A411" s="87" t="s">
        <v>784</v>
      </c>
      <c r="B411" s="198" t="s">
        <v>808</v>
      </c>
      <c r="C411" s="89" t="s">
        <v>785</v>
      </c>
      <c r="D411" s="90" t="s">
        <v>765</v>
      </c>
      <c r="E411" s="91" t="s">
        <v>107</v>
      </c>
      <c r="F411" s="205">
        <v>1</v>
      </c>
      <c r="G411" s="221"/>
      <c r="H411" s="222">
        <f t="shared" ref="H411" si="8">ROUND(G411*F411,2)</f>
        <v>0</v>
      </c>
    </row>
    <row r="412" spans="1:8" s="34" customFormat="1" ht="36" customHeight="1" x14ac:dyDescent="0.2">
      <c r="A412" s="77" t="s">
        <v>134</v>
      </c>
      <c r="B412" s="28" t="s">
        <v>809</v>
      </c>
      <c r="C412" s="29" t="s">
        <v>245</v>
      </c>
      <c r="D412" s="41" t="s">
        <v>317</v>
      </c>
      <c r="E412" s="31" t="s">
        <v>107</v>
      </c>
      <c r="F412" s="158">
        <v>3</v>
      </c>
      <c r="G412" s="68"/>
      <c r="H412" s="33">
        <f>ROUND(G412*F412,2)</f>
        <v>0</v>
      </c>
    </row>
    <row r="413" spans="1:8" s="26" customFormat="1" ht="36" customHeight="1" x14ac:dyDescent="0.2">
      <c r="A413" s="85"/>
      <c r="B413" s="97"/>
      <c r="C413" s="101" t="s">
        <v>120</v>
      </c>
      <c r="D413" s="99"/>
      <c r="E413" s="31"/>
      <c r="F413" s="147" t="s">
        <v>99</v>
      </c>
      <c r="G413" s="155"/>
      <c r="H413" s="156"/>
    </row>
    <row r="414" spans="1:8" s="26" customFormat="1" ht="36" customHeight="1" x14ac:dyDescent="0.2">
      <c r="A414" s="171" t="s">
        <v>135</v>
      </c>
      <c r="B414" s="28" t="s">
        <v>708</v>
      </c>
      <c r="C414" s="29" t="s">
        <v>78</v>
      </c>
      <c r="D414" s="30" t="s">
        <v>354</v>
      </c>
      <c r="E414" s="31"/>
      <c r="F414" s="147" t="s">
        <v>99</v>
      </c>
      <c r="G414" s="155"/>
      <c r="H414" s="156"/>
    </row>
    <row r="415" spans="1:8" s="26" customFormat="1" ht="36" customHeight="1" x14ac:dyDescent="0.2">
      <c r="A415" s="171" t="s">
        <v>136</v>
      </c>
      <c r="B415" s="36" t="s">
        <v>165</v>
      </c>
      <c r="C415" s="81" t="s">
        <v>295</v>
      </c>
      <c r="D415" s="99"/>
      <c r="E415" s="31" t="s">
        <v>104</v>
      </c>
      <c r="F415" s="157">
        <v>20</v>
      </c>
      <c r="G415" s="68"/>
      <c r="H415" s="33">
        <f>ROUND(G415*F415,2)</f>
        <v>0</v>
      </c>
    </row>
    <row r="416" spans="1:8" s="26" customFormat="1" ht="36" customHeight="1" x14ac:dyDescent="0.2">
      <c r="A416" s="171" t="s">
        <v>137</v>
      </c>
      <c r="B416" s="36" t="s">
        <v>166</v>
      </c>
      <c r="C416" s="81" t="s">
        <v>296</v>
      </c>
      <c r="D416" s="99"/>
      <c r="E416" s="31" t="s">
        <v>104</v>
      </c>
      <c r="F416" s="157">
        <v>700</v>
      </c>
      <c r="G416" s="68"/>
      <c r="H416" s="33">
        <f>ROUND(G416*F416,2)</f>
        <v>0</v>
      </c>
    </row>
    <row r="417" spans="1:8" s="26" customFormat="1" ht="36" customHeight="1" x14ac:dyDescent="0.2">
      <c r="A417" s="85"/>
      <c r="B417" s="97"/>
      <c r="C417" s="101" t="s">
        <v>111</v>
      </c>
      <c r="D417" s="99"/>
      <c r="E417" s="31"/>
      <c r="F417" s="147" t="s">
        <v>99</v>
      </c>
      <c r="G417" s="155"/>
      <c r="H417" s="156"/>
    </row>
    <row r="418" spans="1:8" s="26" customFormat="1" ht="36" customHeight="1" x14ac:dyDescent="0.2">
      <c r="A418" s="77"/>
      <c r="B418" s="210" t="s">
        <v>810</v>
      </c>
      <c r="C418" s="212" t="s">
        <v>449</v>
      </c>
      <c r="D418" s="211" t="s">
        <v>340</v>
      </c>
      <c r="E418" s="44" t="s">
        <v>107</v>
      </c>
      <c r="F418" s="160">
        <v>1</v>
      </c>
      <c r="G418" s="104"/>
      <c r="H418" s="45">
        <f>ROUND(G418*F418,2)</f>
        <v>0</v>
      </c>
    </row>
    <row r="419" spans="1:8" s="26" customFormat="1" ht="36" customHeight="1" thickBot="1" x14ac:dyDescent="0.25">
      <c r="A419" s="172"/>
      <c r="B419" s="46" t="str">
        <f>B329</f>
        <v>E</v>
      </c>
      <c r="C419" s="242" t="str">
        <f>C329</f>
        <v>KATE STREET - WILLIAM AVENUE TO ELGIN AVENUE
(ASPHALT RECONSTRUCTION)</v>
      </c>
      <c r="D419" s="243"/>
      <c r="E419" s="243"/>
      <c r="F419" s="244"/>
      <c r="G419" s="48" t="s">
        <v>392</v>
      </c>
      <c r="H419" s="48">
        <f>SUM(H329:H418)</f>
        <v>0</v>
      </c>
    </row>
    <row r="420" spans="1:8" s="26" customFormat="1" ht="36" customHeight="1" thickTop="1" x14ac:dyDescent="0.2">
      <c r="A420" s="170"/>
      <c r="B420" s="105" t="s">
        <v>250</v>
      </c>
      <c r="C420" s="255" t="s">
        <v>464</v>
      </c>
      <c r="D420" s="256"/>
      <c r="E420" s="256"/>
      <c r="F420" s="257"/>
      <c r="G420" s="106"/>
      <c r="H420" s="49"/>
    </row>
    <row r="421" spans="1:8" s="26" customFormat="1" ht="36" customHeight="1" x14ac:dyDescent="0.2">
      <c r="A421" s="85"/>
      <c r="B421" s="97"/>
      <c r="C421" s="98" t="s">
        <v>115</v>
      </c>
      <c r="D421" s="99"/>
      <c r="E421" s="31"/>
      <c r="F421" s="150" t="s">
        <v>99</v>
      </c>
      <c r="G421" s="148"/>
      <c r="H421" s="149"/>
    </row>
    <row r="422" spans="1:8" s="26" customFormat="1" ht="36" customHeight="1" x14ac:dyDescent="0.2">
      <c r="A422" s="77" t="s">
        <v>202</v>
      </c>
      <c r="B422" s="28" t="s">
        <v>66</v>
      </c>
      <c r="C422" s="29" t="s">
        <v>41</v>
      </c>
      <c r="D422" s="30" t="s">
        <v>344</v>
      </c>
      <c r="E422" s="31" t="s">
        <v>105</v>
      </c>
      <c r="F422" s="32">
        <v>55</v>
      </c>
      <c r="G422" s="151"/>
      <c r="H422" s="152">
        <f>ROUND(G422*F422,2)</f>
        <v>0</v>
      </c>
    </row>
    <row r="423" spans="1:8" s="26" customFormat="1" ht="36" customHeight="1" x14ac:dyDescent="0.2">
      <c r="A423" s="86" t="s">
        <v>138</v>
      </c>
      <c r="B423" s="28" t="s">
        <v>67</v>
      </c>
      <c r="C423" s="29" t="s">
        <v>35</v>
      </c>
      <c r="D423" s="30" t="s">
        <v>345</v>
      </c>
      <c r="E423" s="31" t="s">
        <v>104</v>
      </c>
      <c r="F423" s="32">
        <v>145</v>
      </c>
      <c r="G423" s="151"/>
      <c r="H423" s="152">
        <f>ROUND(G423*F423,2)</f>
        <v>0</v>
      </c>
    </row>
    <row r="424" spans="1:8" s="26" customFormat="1" ht="36" customHeight="1" x14ac:dyDescent="0.2">
      <c r="A424" s="86" t="s">
        <v>140</v>
      </c>
      <c r="B424" s="28" t="s">
        <v>68</v>
      </c>
      <c r="C424" s="29" t="s">
        <v>159</v>
      </c>
      <c r="D424" s="30" t="s">
        <v>344</v>
      </c>
      <c r="E424" s="31"/>
      <c r="F424" s="150" t="s">
        <v>99</v>
      </c>
      <c r="G424" s="148"/>
      <c r="H424" s="149"/>
    </row>
    <row r="425" spans="1:8" s="26" customFormat="1" ht="36" customHeight="1" x14ac:dyDescent="0.2">
      <c r="A425" s="86" t="s">
        <v>320</v>
      </c>
      <c r="B425" s="36" t="s">
        <v>165</v>
      </c>
      <c r="C425" s="81" t="s">
        <v>321</v>
      </c>
      <c r="D425" s="99"/>
      <c r="E425" s="31" t="s">
        <v>105</v>
      </c>
      <c r="F425" s="32">
        <v>15</v>
      </c>
      <c r="G425" s="151"/>
      <c r="H425" s="152">
        <f>ROUND(G425*F425,2)</f>
        <v>0</v>
      </c>
    </row>
    <row r="426" spans="1:8" s="26" customFormat="1" ht="36" customHeight="1" x14ac:dyDescent="0.2">
      <c r="A426" s="77" t="s">
        <v>141</v>
      </c>
      <c r="B426" s="28" t="s">
        <v>69</v>
      </c>
      <c r="C426" s="29" t="s">
        <v>45</v>
      </c>
      <c r="D426" s="30" t="s">
        <v>344</v>
      </c>
      <c r="E426" s="31" t="s">
        <v>104</v>
      </c>
      <c r="F426" s="32">
        <v>160</v>
      </c>
      <c r="G426" s="151"/>
      <c r="H426" s="152">
        <f>ROUND(G426*F426,2)</f>
        <v>0</v>
      </c>
    </row>
    <row r="427" spans="1:8" s="26" customFormat="1" ht="36" customHeight="1" x14ac:dyDescent="0.2">
      <c r="A427" s="86" t="s">
        <v>326</v>
      </c>
      <c r="B427" s="28" t="s">
        <v>70</v>
      </c>
      <c r="C427" s="29" t="s">
        <v>277</v>
      </c>
      <c r="D427" s="30" t="s">
        <v>327</v>
      </c>
      <c r="E427" s="31"/>
      <c r="F427" s="150" t="s">
        <v>99</v>
      </c>
      <c r="G427" s="148"/>
      <c r="H427" s="149"/>
    </row>
    <row r="428" spans="1:8" s="26" customFormat="1" ht="36" customHeight="1" x14ac:dyDescent="0.2">
      <c r="A428" s="86" t="s">
        <v>328</v>
      </c>
      <c r="B428" s="36" t="s">
        <v>165</v>
      </c>
      <c r="C428" s="81" t="s">
        <v>329</v>
      </c>
      <c r="D428" s="99"/>
      <c r="E428" s="31" t="s">
        <v>104</v>
      </c>
      <c r="F428" s="32">
        <v>180</v>
      </c>
      <c r="G428" s="151"/>
      <c r="H428" s="152">
        <f>ROUND(G428*F428,2)</f>
        <v>0</v>
      </c>
    </row>
    <row r="429" spans="1:8" s="26" customFormat="1" ht="36" customHeight="1" x14ac:dyDescent="0.2">
      <c r="A429" s="85"/>
      <c r="B429" s="97"/>
      <c r="C429" s="101" t="s">
        <v>371</v>
      </c>
      <c r="D429" s="99"/>
      <c r="E429" s="31"/>
      <c r="F429" s="150" t="s">
        <v>99</v>
      </c>
      <c r="G429" s="148"/>
      <c r="H429" s="149"/>
    </row>
    <row r="430" spans="1:8" s="26" customFormat="1" ht="36" customHeight="1" x14ac:dyDescent="0.2">
      <c r="A430" s="171" t="s">
        <v>175</v>
      </c>
      <c r="B430" s="28" t="s">
        <v>237</v>
      </c>
      <c r="C430" s="29" t="s">
        <v>156</v>
      </c>
      <c r="D430" s="30" t="s">
        <v>344</v>
      </c>
      <c r="E430" s="31"/>
      <c r="F430" s="150" t="s">
        <v>99</v>
      </c>
      <c r="G430" s="148"/>
      <c r="H430" s="149"/>
    </row>
    <row r="431" spans="1:8" s="26" customFormat="1" ht="36" customHeight="1" x14ac:dyDescent="0.2">
      <c r="A431" s="171" t="s">
        <v>203</v>
      </c>
      <c r="B431" s="36" t="s">
        <v>165</v>
      </c>
      <c r="C431" s="81" t="s">
        <v>157</v>
      </c>
      <c r="D431" s="99"/>
      <c r="E431" s="31" t="s">
        <v>104</v>
      </c>
      <c r="F431" s="32">
        <v>145</v>
      </c>
      <c r="G431" s="151"/>
      <c r="H431" s="152">
        <f>ROUND(G431*F431,2)</f>
        <v>0</v>
      </c>
    </row>
    <row r="432" spans="1:8" s="34" customFormat="1" ht="36" customHeight="1" x14ac:dyDescent="0.2">
      <c r="A432" s="35" t="s">
        <v>144</v>
      </c>
      <c r="B432" s="28" t="s">
        <v>71</v>
      </c>
      <c r="C432" s="29" t="s">
        <v>210</v>
      </c>
      <c r="D432" s="30" t="s">
        <v>346</v>
      </c>
      <c r="E432" s="31"/>
      <c r="F432" s="150" t="s">
        <v>99</v>
      </c>
      <c r="G432" s="148"/>
      <c r="H432" s="149"/>
    </row>
    <row r="433" spans="1:8" s="34" customFormat="1" ht="36" customHeight="1" x14ac:dyDescent="0.2">
      <c r="A433" s="35" t="s">
        <v>145</v>
      </c>
      <c r="B433" s="36" t="s">
        <v>165</v>
      </c>
      <c r="C433" s="81" t="s">
        <v>797</v>
      </c>
      <c r="D433" s="99"/>
      <c r="E433" s="31" t="s">
        <v>104</v>
      </c>
      <c r="F433" s="32">
        <v>180</v>
      </c>
      <c r="G433" s="151"/>
      <c r="H433" s="152">
        <f>ROUND(G433*F433,2)</f>
        <v>0</v>
      </c>
    </row>
    <row r="434" spans="1:8" s="34" customFormat="1" ht="36" customHeight="1" x14ac:dyDescent="0.2">
      <c r="A434" s="35" t="s">
        <v>146</v>
      </c>
      <c r="B434" s="28" t="s">
        <v>72</v>
      </c>
      <c r="C434" s="29" t="s">
        <v>211</v>
      </c>
      <c r="D434" s="30" t="s">
        <v>346</v>
      </c>
      <c r="E434" s="31"/>
      <c r="F434" s="150" t="s">
        <v>99</v>
      </c>
      <c r="G434" s="148"/>
      <c r="H434" s="149"/>
    </row>
    <row r="435" spans="1:8" s="34" customFormat="1" ht="36" customHeight="1" x14ac:dyDescent="0.2">
      <c r="A435" s="35" t="s">
        <v>147</v>
      </c>
      <c r="B435" s="36" t="s">
        <v>165</v>
      </c>
      <c r="C435" s="81" t="s">
        <v>372</v>
      </c>
      <c r="D435" s="99"/>
      <c r="E435" s="31" t="s">
        <v>104</v>
      </c>
      <c r="F435" s="32">
        <v>15</v>
      </c>
      <c r="G435" s="151"/>
      <c r="H435" s="152">
        <f>ROUND(G435*F435,2)</f>
        <v>0</v>
      </c>
    </row>
    <row r="436" spans="1:8" s="34" customFormat="1" ht="36" customHeight="1" x14ac:dyDescent="0.2">
      <c r="A436" s="35" t="s">
        <v>148</v>
      </c>
      <c r="B436" s="36" t="s">
        <v>166</v>
      </c>
      <c r="C436" s="81" t="s">
        <v>373</v>
      </c>
      <c r="D436" s="99"/>
      <c r="E436" s="31" t="s">
        <v>104</v>
      </c>
      <c r="F436" s="32">
        <v>55</v>
      </c>
      <c r="G436" s="151"/>
      <c r="H436" s="152">
        <f>ROUND(G436*F436,2)</f>
        <v>0</v>
      </c>
    </row>
    <row r="437" spans="1:8" s="34" customFormat="1" ht="36" customHeight="1" x14ac:dyDescent="0.2">
      <c r="A437" s="35" t="s">
        <v>149</v>
      </c>
      <c r="B437" s="36" t="s">
        <v>167</v>
      </c>
      <c r="C437" s="81" t="s">
        <v>374</v>
      </c>
      <c r="D437" s="99"/>
      <c r="E437" s="31" t="s">
        <v>104</v>
      </c>
      <c r="F437" s="32">
        <v>10</v>
      </c>
      <c r="G437" s="151"/>
      <c r="H437" s="152">
        <f>ROUND(G437*F437,2)</f>
        <v>0</v>
      </c>
    </row>
    <row r="438" spans="1:8" s="34" customFormat="1" ht="36" customHeight="1" x14ac:dyDescent="0.2">
      <c r="A438" s="35" t="s">
        <v>150</v>
      </c>
      <c r="B438" s="36" t="s">
        <v>168</v>
      </c>
      <c r="C438" s="81" t="s">
        <v>375</v>
      </c>
      <c r="D438" s="99"/>
      <c r="E438" s="31" t="s">
        <v>104</v>
      </c>
      <c r="F438" s="32">
        <v>65</v>
      </c>
      <c r="G438" s="151"/>
      <c r="H438" s="152">
        <f>ROUND(G438*F438,2)</f>
        <v>0</v>
      </c>
    </row>
    <row r="439" spans="1:8" s="34" customFormat="1" ht="36" customHeight="1" x14ac:dyDescent="0.2">
      <c r="A439" s="35" t="s">
        <v>151</v>
      </c>
      <c r="B439" s="28" t="s">
        <v>205</v>
      </c>
      <c r="C439" s="29" t="s">
        <v>91</v>
      </c>
      <c r="D439" s="30" t="s">
        <v>299</v>
      </c>
      <c r="E439" s="31"/>
      <c r="F439" s="150" t="s">
        <v>99</v>
      </c>
      <c r="G439" s="148"/>
      <c r="H439" s="149"/>
    </row>
    <row r="440" spans="1:8" s="34" customFormat="1" ht="36" customHeight="1" x14ac:dyDescent="0.2">
      <c r="A440" s="35" t="s">
        <v>152</v>
      </c>
      <c r="B440" s="36" t="s">
        <v>165</v>
      </c>
      <c r="C440" s="81" t="s">
        <v>113</v>
      </c>
      <c r="D440" s="99"/>
      <c r="E440" s="31" t="s">
        <v>107</v>
      </c>
      <c r="F440" s="32">
        <v>160</v>
      </c>
      <c r="G440" s="151"/>
      <c r="H440" s="152">
        <f>ROUND(G440*F440,2)</f>
        <v>0</v>
      </c>
    </row>
    <row r="441" spans="1:8" s="34" customFormat="1" ht="36" customHeight="1" x14ac:dyDescent="0.2">
      <c r="A441" s="35" t="s">
        <v>153</v>
      </c>
      <c r="B441" s="28" t="s">
        <v>73</v>
      </c>
      <c r="C441" s="29" t="s">
        <v>92</v>
      </c>
      <c r="D441" s="30" t="s">
        <v>299</v>
      </c>
      <c r="E441" s="31"/>
      <c r="F441" s="150" t="s">
        <v>99</v>
      </c>
      <c r="G441" s="148"/>
      <c r="H441" s="149"/>
    </row>
    <row r="442" spans="1:8" s="34" customFormat="1" ht="36" customHeight="1" x14ac:dyDescent="0.2">
      <c r="A442" s="35" t="s">
        <v>154</v>
      </c>
      <c r="B442" s="36" t="s">
        <v>165</v>
      </c>
      <c r="C442" s="81" t="s">
        <v>112</v>
      </c>
      <c r="D442" s="99"/>
      <c r="E442" s="31" t="s">
        <v>107</v>
      </c>
      <c r="F442" s="32">
        <v>255</v>
      </c>
      <c r="G442" s="151"/>
      <c r="H442" s="152">
        <f>ROUND(G442*F442,2)</f>
        <v>0</v>
      </c>
    </row>
    <row r="443" spans="1:8" s="34" customFormat="1" ht="36" customHeight="1" x14ac:dyDescent="0.2">
      <c r="A443" s="35" t="s">
        <v>283</v>
      </c>
      <c r="B443" s="28" t="s">
        <v>206</v>
      </c>
      <c r="C443" s="29" t="s">
        <v>161</v>
      </c>
      <c r="D443" s="30" t="s">
        <v>347</v>
      </c>
      <c r="E443" s="31"/>
      <c r="F443" s="150" t="s">
        <v>99</v>
      </c>
      <c r="G443" s="148"/>
      <c r="H443" s="149"/>
    </row>
    <row r="444" spans="1:8" s="34" customFormat="1" ht="36" customHeight="1" x14ac:dyDescent="0.2">
      <c r="A444" s="35" t="s">
        <v>284</v>
      </c>
      <c r="B444" s="37" t="s">
        <v>165</v>
      </c>
      <c r="C444" s="81" t="s">
        <v>376</v>
      </c>
      <c r="D444" s="30" t="s">
        <v>624</v>
      </c>
      <c r="E444" s="31"/>
      <c r="F444" s="150" t="s">
        <v>99</v>
      </c>
      <c r="G444" s="148"/>
      <c r="H444" s="149"/>
    </row>
    <row r="445" spans="1:8" s="34" customFormat="1" ht="36" customHeight="1" x14ac:dyDescent="0.2">
      <c r="A445" s="35" t="s">
        <v>285</v>
      </c>
      <c r="B445" s="38" t="s">
        <v>266</v>
      </c>
      <c r="C445" s="83" t="s">
        <v>267</v>
      </c>
      <c r="D445" s="99"/>
      <c r="E445" s="31" t="s">
        <v>104</v>
      </c>
      <c r="F445" s="32">
        <v>16</v>
      </c>
      <c r="G445" s="151"/>
      <c r="H445" s="152">
        <f>ROUND(G445*F445,2)</f>
        <v>0</v>
      </c>
    </row>
    <row r="446" spans="1:8" s="34" customFormat="1" ht="36" customHeight="1" x14ac:dyDescent="0.2">
      <c r="A446" s="35" t="s">
        <v>286</v>
      </c>
      <c r="B446" s="38" t="s">
        <v>268</v>
      </c>
      <c r="C446" s="83" t="s">
        <v>269</v>
      </c>
      <c r="D446" s="99"/>
      <c r="E446" s="31" t="s">
        <v>104</v>
      </c>
      <c r="F446" s="32">
        <v>220</v>
      </c>
      <c r="G446" s="151"/>
      <c r="H446" s="152">
        <f>ROUND(G446*F446,2)</f>
        <v>0</v>
      </c>
    </row>
    <row r="447" spans="1:8" s="34" customFormat="1" ht="36" customHeight="1" x14ac:dyDescent="0.2">
      <c r="A447" s="35" t="s">
        <v>287</v>
      </c>
      <c r="B447" s="38" t="s">
        <v>270</v>
      </c>
      <c r="C447" s="83" t="s">
        <v>271</v>
      </c>
      <c r="D447" s="99"/>
      <c r="E447" s="31" t="s">
        <v>104</v>
      </c>
      <c r="F447" s="32">
        <v>410</v>
      </c>
      <c r="G447" s="151"/>
      <c r="H447" s="152">
        <f>ROUND(G447*F447,2)</f>
        <v>0</v>
      </c>
    </row>
    <row r="448" spans="1:8" s="34" customFormat="1" ht="36" customHeight="1" x14ac:dyDescent="0.2">
      <c r="A448" s="186" t="s">
        <v>840</v>
      </c>
      <c r="B448" s="193" t="s">
        <v>166</v>
      </c>
      <c r="C448" s="194" t="s">
        <v>843</v>
      </c>
      <c r="D448" s="189" t="s">
        <v>99</v>
      </c>
      <c r="E448" s="190"/>
      <c r="F448" s="150"/>
      <c r="G448" s="148"/>
      <c r="H448" s="152"/>
    </row>
    <row r="449" spans="1:8" s="34" customFormat="1" ht="36" customHeight="1" x14ac:dyDescent="0.2">
      <c r="A449" s="186" t="s">
        <v>841</v>
      </c>
      <c r="B449" s="213" t="s">
        <v>266</v>
      </c>
      <c r="C449" s="214" t="s">
        <v>267</v>
      </c>
      <c r="D449" s="189"/>
      <c r="E449" s="190" t="s">
        <v>104</v>
      </c>
      <c r="F449" s="32">
        <v>20</v>
      </c>
      <c r="G449" s="151"/>
      <c r="H449" s="152">
        <f t="shared" ref="H449:H450" si="9">ROUND(G449*F449,2)</f>
        <v>0</v>
      </c>
    </row>
    <row r="450" spans="1:8" s="34" customFormat="1" ht="36" customHeight="1" x14ac:dyDescent="0.2">
      <c r="A450" s="186" t="s">
        <v>842</v>
      </c>
      <c r="B450" s="213" t="s">
        <v>268</v>
      </c>
      <c r="C450" s="214" t="s">
        <v>269</v>
      </c>
      <c r="D450" s="189"/>
      <c r="E450" s="190" t="s">
        <v>104</v>
      </c>
      <c r="F450" s="32">
        <v>40</v>
      </c>
      <c r="G450" s="151"/>
      <c r="H450" s="152">
        <f t="shared" si="9"/>
        <v>0</v>
      </c>
    </row>
    <row r="451" spans="1:8" s="34" customFormat="1" ht="36" customHeight="1" x14ac:dyDescent="0.2">
      <c r="A451" s="35" t="s">
        <v>292</v>
      </c>
      <c r="B451" s="28" t="s">
        <v>74</v>
      </c>
      <c r="C451" s="29" t="s">
        <v>87</v>
      </c>
      <c r="D451" s="30" t="s">
        <v>349</v>
      </c>
      <c r="E451" s="31"/>
      <c r="F451" s="150" t="s">
        <v>99</v>
      </c>
      <c r="G451" s="148"/>
      <c r="H451" s="149"/>
    </row>
    <row r="452" spans="1:8" s="34" customFormat="1" ht="36" customHeight="1" x14ac:dyDescent="0.2">
      <c r="A452" s="35" t="s">
        <v>331</v>
      </c>
      <c r="B452" s="36" t="s">
        <v>165</v>
      </c>
      <c r="C452" s="81" t="s">
        <v>378</v>
      </c>
      <c r="D452" s="30" t="s">
        <v>272</v>
      </c>
      <c r="E452" s="31"/>
      <c r="F452" s="150" t="s">
        <v>99</v>
      </c>
      <c r="G452" s="148"/>
      <c r="H452" s="149"/>
    </row>
    <row r="453" spans="1:8" s="34" customFormat="1" ht="36" customHeight="1" x14ac:dyDescent="0.2">
      <c r="A453" s="35" t="s">
        <v>379</v>
      </c>
      <c r="B453" s="38" t="s">
        <v>266</v>
      </c>
      <c r="C453" s="83" t="s">
        <v>273</v>
      </c>
      <c r="D453" s="99"/>
      <c r="E453" s="31" t="s">
        <v>108</v>
      </c>
      <c r="F453" s="32">
        <v>24</v>
      </c>
      <c r="G453" s="151"/>
      <c r="H453" s="152">
        <f>ROUND(G453*F453,2)</f>
        <v>0</v>
      </c>
    </row>
    <row r="454" spans="1:8" s="34" customFormat="1" ht="36" customHeight="1" x14ac:dyDescent="0.2">
      <c r="A454" s="35" t="s">
        <v>380</v>
      </c>
      <c r="B454" s="38" t="s">
        <v>268</v>
      </c>
      <c r="C454" s="83" t="s">
        <v>274</v>
      </c>
      <c r="D454" s="99"/>
      <c r="E454" s="31" t="s">
        <v>108</v>
      </c>
      <c r="F454" s="32">
        <v>195</v>
      </c>
      <c r="G454" s="151"/>
      <c r="H454" s="152">
        <f>ROUND(G454*F454,2)</f>
        <v>0</v>
      </c>
    </row>
    <row r="455" spans="1:8" s="34" customFormat="1" ht="36" customHeight="1" x14ac:dyDescent="0.2">
      <c r="A455" s="35" t="s">
        <v>381</v>
      </c>
      <c r="B455" s="38" t="s">
        <v>270</v>
      </c>
      <c r="C455" s="83" t="s">
        <v>699</v>
      </c>
      <c r="D455" s="99"/>
      <c r="E455" s="31" t="s">
        <v>108</v>
      </c>
      <c r="F455" s="32">
        <v>170</v>
      </c>
      <c r="G455" s="151"/>
      <c r="H455" s="152">
        <f>ROUND(G455*F455,2)</f>
        <v>0</v>
      </c>
    </row>
    <row r="456" spans="1:8" s="34" customFormat="1" ht="36" customHeight="1" x14ac:dyDescent="0.2">
      <c r="A456" s="35" t="s">
        <v>301</v>
      </c>
      <c r="B456" s="36" t="s">
        <v>166</v>
      </c>
      <c r="C456" s="81" t="s">
        <v>382</v>
      </c>
      <c r="D456" s="30" t="s">
        <v>275</v>
      </c>
      <c r="E456" s="31" t="s">
        <v>108</v>
      </c>
      <c r="F456" s="32">
        <v>45</v>
      </c>
      <c r="G456" s="151"/>
      <c r="H456" s="152">
        <f>ROUND(G456*F456,2)</f>
        <v>0</v>
      </c>
    </row>
    <row r="457" spans="1:8" s="34" customFormat="1" ht="36" customHeight="1" x14ac:dyDescent="0.2">
      <c r="A457" s="176" t="s">
        <v>798</v>
      </c>
      <c r="B457" s="114" t="s">
        <v>75</v>
      </c>
      <c r="C457" s="115" t="s">
        <v>799</v>
      </c>
      <c r="D457" s="116" t="s">
        <v>298</v>
      </c>
      <c r="E457" s="31"/>
      <c r="F457" s="150" t="s">
        <v>99</v>
      </c>
      <c r="G457" s="148"/>
      <c r="H457" s="149"/>
    </row>
    <row r="458" spans="1:8" s="34" customFormat="1" ht="36" customHeight="1" x14ac:dyDescent="0.2">
      <c r="A458" s="176" t="s">
        <v>800</v>
      </c>
      <c r="B458" s="117" t="s">
        <v>165</v>
      </c>
      <c r="C458" s="115" t="s">
        <v>802</v>
      </c>
      <c r="D458" s="116" t="s">
        <v>801</v>
      </c>
      <c r="E458" s="119" t="s">
        <v>108</v>
      </c>
      <c r="F458" s="32">
        <v>25</v>
      </c>
      <c r="G458" s="151"/>
      <c r="H458" s="152">
        <f>ROUND(G458*F458,2)</f>
        <v>0</v>
      </c>
    </row>
    <row r="459" spans="1:8" s="34" customFormat="1" ht="36" customHeight="1" x14ac:dyDescent="0.2">
      <c r="A459" s="35" t="s">
        <v>214</v>
      </c>
      <c r="B459" s="28" t="s">
        <v>306</v>
      </c>
      <c r="C459" s="29" t="s">
        <v>169</v>
      </c>
      <c r="D459" s="30" t="s">
        <v>383</v>
      </c>
      <c r="E459" s="31"/>
      <c r="F459" s="150" t="s">
        <v>99</v>
      </c>
      <c r="G459" s="148"/>
      <c r="H459" s="149"/>
    </row>
    <row r="460" spans="1:8" s="34" customFormat="1" ht="36" customHeight="1" x14ac:dyDescent="0.2">
      <c r="A460" s="35" t="s">
        <v>215</v>
      </c>
      <c r="B460" s="36" t="s">
        <v>165</v>
      </c>
      <c r="C460" s="81" t="s">
        <v>170</v>
      </c>
      <c r="D460" s="99"/>
      <c r="E460" s="31"/>
      <c r="F460" s="150" t="s">
        <v>99</v>
      </c>
      <c r="G460" s="148"/>
      <c r="H460" s="149"/>
    </row>
    <row r="461" spans="1:8" s="34" customFormat="1" ht="36" customHeight="1" x14ac:dyDescent="0.2">
      <c r="A461" s="35" t="s">
        <v>355</v>
      </c>
      <c r="B461" s="38" t="s">
        <v>266</v>
      </c>
      <c r="C461" s="83" t="s">
        <v>356</v>
      </c>
      <c r="D461" s="99"/>
      <c r="E461" s="31" t="s">
        <v>106</v>
      </c>
      <c r="F461" s="32">
        <v>800</v>
      </c>
      <c r="G461" s="151"/>
      <c r="H461" s="152">
        <f>ROUND(G461*F461,2)</f>
        <v>0</v>
      </c>
    </row>
    <row r="462" spans="1:8" s="34" customFormat="1" ht="36" customHeight="1" x14ac:dyDescent="0.2">
      <c r="A462" s="35" t="s">
        <v>216</v>
      </c>
      <c r="B462" s="36" t="s">
        <v>166</v>
      </c>
      <c r="C462" s="81" t="s">
        <v>171</v>
      </c>
      <c r="D462" s="99"/>
      <c r="E462" s="31"/>
      <c r="F462" s="150" t="s">
        <v>99</v>
      </c>
      <c r="G462" s="148"/>
      <c r="H462" s="149"/>
    </row>
    <row r="463" spans="1:8" s="34" customFormat="1" ht="36" customHeight="1" x14ac:dyDescent="0.2">
      <c r="A463" s="35" t="s">
        <v>358</v>
      </c>
      <c r="B463" s="38" t="s">
        <v>266</v>
      </c>
      <c r="C463" s="83" t="s">
        <v>356</v>
      </c>
      <c r="D463" s="99"/>
      <c r="E463" s="31" t="s">
        <v>106</v>
      </c>
      <c r="F463" s="32">
        <v>18</v>
      </c>
      <c r="G463" s="151"/>
      <c r="H463" s="152">
        <f>ROUND(G463*F463,2)</f>
        <v>0</v>
      </c>
    </row>
    <row r="464" spans="1:8" s="34" customFormat="1" ht="36" customHeight="1" x14ac:dyDescent="0.2">
      <c r="A464" s="35" t="s">
        <v>217</v>
      </c>
      <c r="B464" s="28" t="s">
        <v>238</v>
      </c>
      <c r="C464" s="29" t="s">
        <v>37</v>
      </c>
      <c r="D464" s="30" t="s">
        <v>302</v>
      </c>
      <c r="E464" s="31"/>
      <c r="F464" s="150" t="s">
        <v>99</v>
      </c>
      <c r="G464" s="148"/>
      <c r="H464" s="149"/>
    </row>
    <row r="465" spans="1:8" s="34" customFormat="1" ht="36" customHeight="1" x14ac:dyDescent="0.2">
      <c r="A465" s="35" t="s">
        <v>218</v>
      </c>
      <c r="B465" s="36" t="s">
        <v>165</v>
      </c>
      <c r="C465" s="81" t="s">
        <v>311</v>
      </c>
      <c r="D465" s="99"/>
      <c r="E465" s="31" t="s">
        <v>104</v>
      </c>
      <c r="F465" s="32">
        <v>170</v>
      </c>
      <c r="G465" s="151"/>
      <c r="H465" s="152">
        <f>ROUND(G465*F465,2)</f>
        <v>0</v>
      </c>
    </row>
    <row r="466" spans="1:8" s="34" customFormat="1" ht="36" customHeight="1" x14ac:dyDescent="0.2">
      <c r="A466" s="35" t="s">
        <v>236</v>
      </c>
      <c r="B466" s="28" t="s">
        <v>239</v>
      </c>
      <c r="C466" s="29" t="s">
        <v>343</v>
      </c>
      <c r="D466" s="30" t="s">
        <v>350</v>
      </c>
      <c r="E466" s="31"/>
      <c r="F466" s="150" t="s">
        <v>99</v>
      </c>
      <c r="G466" s="148"/>
      <c r="H466" s="149"/>
    </row>
    <row r="467" spans="1:8" s="34" customFormat="1" ht="36" customHeight="1" x14ac:dyDescent="0.2">
      <c r="A467" s="35" t="s">
        <v>341</v>
      </c>
      <c r="B467" s="36" t="s">
        <v>165</v>
      </c>
      <c r="C467" s="81" t="s">
        <v>342</v>
      </c>
      <c r="D467" s="99"/>
      <c r="E467" s="31" t="s">
        <v>104</v>
      </c>
      <c r="F467" s="39">
        <v>410</v>
      </c>
      <c r="G467" s="151"/>
      <c r="H467" s="152">
        <f>ROUND(G467*F467,2)</f>
        <v>0</v>
      </c>
    </row>
    <row r="468" spans="1:8" s="34" customFormat="1" ht="30" customHeight="1" x14ac:dyDescent="0.2">
      <c r="A468" s="35" t="s">
        <v>293</v>
      </c>
      <c r="B468" s="28" t="s">
        <v>240</v>
      </c>
      <c r="C468" s="29" t="s">
        <v>297</v>
      </c>
      <c r="D468" s="30" t="s">
        <v>303</v>
      </c>
      <c r="E468" s="31" t="s">
        <v>107</v>
      </c>
      <c r="F468" s="39">
        <v>7</v>
      </c>
      <c r="G468" s="151"/>
      <c r="H468" s="152">
        <f>ROUND(G468*F468,2)</f>
        <v>0</v>
      </c>
    </row>
    <row r="469" spans="1:8" s="26" customFormat="1" ht="36" customHeight="1" x14ac:dyDescent="0.2">
      <c r="A469" s="85"/>
      <c r="B469" s="107"/>
      <c r="C469" s="101" t="s">
        <v>396</v>
      </c>
      <c r="D469" s="99"/>
      <c r="E469" s="31"/>
      <c r="F469" s="150" t="s">
        <v>99</v>
      </c>
      <c r="G469" s="148"/>
      <c r="H469" s="149"/>
    </row>
    <row r="470" spans="1:8" s="26" customFormat="1" ht="36" customHeight="1" x14ac:dyDescent="0.2">
      <c r="A470" s="77" t="s">
        <v>122</v>
      </c>
      <c r="B470" s="28" t="s">
        <v>264</v>
      </c>
      <c r="C470" s="29" t="s">
        <v>212</v>
      </c>
      <c r="D470" s="30" t="s">
        <v>757</v>
      </c>
      <c r="E470" s="31"/>
      <c r="F470" s="150" t="s">
        <v>99</v>
      </c>
      <c r="G470" s="148"/>
      <c r="H470" s="149"/>
    </row>
    <row r="471" spans="1:8" s="26" customFormat="1" ht="36" customHeight="1" x14ac:dyDescent="0.2">
      <c r="A471" s="77" t="s">
        <v>207</v>
      </c>
      <c r="B471" s="36" t="s">
        <v>165</v>
      </c>
      <c r="C471" s="81" t="s">
        <v>465</v>
      </c>
      <c r="D471" s="99"/>
      <c r="E471" s="31" t="s">
        <v>104</v>
      </c>
      <c r="F471" s="39">
        <v>145</v>
      </c>
      <c r="G471" s="151"/>
      <c r="H471" s="152">
        <f>ROUND(G471*F471,2)</f>
        <v>0</v>
      </c>
    </row>
    <row r="472" spans="1:8" s="26" customFormat="1" ht="36" customHeight="1" x14ac:dyDescent="0.2">
      <c r="A472" s="85"/>
      <c r="B472" s="107"/>
      <c r="C472" s="101" t="s">
        <v>117</v>
      </c>
      <c r="D472" s="99"/>
      <c r="E472" s="31"/>
      <c r="F472" s="150" t="s">
        <v>99</v>
      </c>
      <c r="G472" s="148"/>
      <c r="H472" s="149"/>
    </row>
    <row r="473" spans="1:8" s="34" customFormat="1" ht="36" customHeight="1" x14ac:dyDescent="0.2">
      <c r="A473" s="27" t="s">
        <v>224</v>
      </c>
      <c r="B473" s="28" t="s">
        <v>353</v>
      </c>
      <c r="C473" s="29" t="s">
        <v>36</v>
      </c>
      <c r="D473" s="30" t="s">
        <v>280</v>
      </c>
      <c r="E473" s="31" t="s">
        <v>108</v>
      </c>
      <c r="F473" s="39">
        <v>990</v>
      </c>
      <c r="G473" s="151"/>
      <c r="H473" s="152">
        <f>ROUND(G473*F473,2)</f>
        <v>0</v>
      </c>
    </row>
    <row r="474" spans="1:8" s="26" customFormat="1" ht="36" customHeight="1" x14ac:dyDescent="0.2">
      <c r="A474" s="85"/>
      <c r="B474" s="107"/>
      <c r="C474" s="101" t="s">
        <v>118</v>
      </c>
      <c r="D474" s="99"/>
      <c r="E474" s="31"/>
      <c r="F474" s="150" t="s">
        <v>99</v>
      </c>
      <c r="G474" s="148"/>
      <c r="H474" s="149"/>
    </row>
    <row r="475" spans="1:8" s="26" customFormat="1" ht="36" customHeight="1" x14ac:dyDescent="0.2">
      <c r="A475" s="77" t="s">
        <v>124</v>
      </c>
      <c r="B475" s="28" t="s">
        <v>5</v>
      </c>
      <c r="C475" s="40" t="s">
        <v>190</v>
      </c>
      <c r="D475" s="41" t="s">
        <v>3</v>
      </c>
      <c r="E475" s="31"/>
      <c r="F475" s="150" t="s">
        <v>99</v>
      </c>
      <c r="G475" s="148"/>
      <c r="H475" s="149"/>
    </row>
    <row r="476" spans="1:8" s="26" customFormat="1" ht="36" customHeight="1" x14ac:dyDescent="0.2">
      <c r="A476" s="77" t="s">
        <v>256</v>
      </c>
      <c r="B476" s="36" t="s">
        <v>165</v>
      </c>
      <c r="C476" s="81" t="s">
        <v>305</v>
      </c>
      <c r="D476" s="99"/>
      <c r="E476" s="31" t="s">
        <v>107</v>
      </c>
      <c r="F476" s="39">
        <v>2</v>
      </c>
      <c r="G476" s="151"/>
      <c r="H476" s="152">
        <f>ROUND(G476*F476,2)</f>
        <v>0</v>
      </c>
    </row>
    <row r="477" spans="1:8" s="26" customFormat="1" ht="36" customHeight="1" x14ac:dyDescent="0.2">
      <c r="A477" s="84" t="s">
        <v>655</v>
      </c>
      <c r="B477" s="117" t="s">
        <v>166</v>
      </c>
      <c r="C477" s="118" t="s">
        <v>656</v>
      </c>
      <c r="D477" s="99"/>
      <c r="E477" s="119" t="s">
        <v>107</v>
      </c>
      <c r="F477" s="39">
        <v>1</v>
      </c>
      <c r="G477" s="151"/>
      <c r="H477" s="152">
        <f>ROUND(G477*F477,2)</f>
        <v>0</v>
      </c>
    </row>
    <row r="478" spans="1:8" s="26" customFormat="1" ht="36" customHeight="1" x14ac:dyDescent="0.2">
      <c r="A478" s="77" t="s">
        <v>125</v>
      </c>
      <c r="B478" s="28" t="s">
        <v>466</v>
      </c>
      <c r="C478" s="40" t="s">
        <v>468</v>
      </c>
      <c r="D478" s="41" t="s">
        <v>3</v>
      </c>
      <c r="E478" s="31"/>
      <c r="F478" s="150" t="s">
        <v>99</v>
      </c>
      <c r="G478" s="148"/>
      <c r="H478" s="149"/>
    </row>
    <row r="479" spans="1:8" s="26" customFormat="1" ht="36" customHeight="1" x14ac:dyDescent="0.2">
      <c r="A479" s="77" t="s">
        <v>126</v>
      </c>
      <c r="B479" s="36" t="s">
        <v>165</v>
      </c>
      <c r="C479" s="81" t="s">
        <v>192</v>
      </c>
      <c r="D479" s="99"/>
      <c r="E479" s="31" t="s">
        <v>107</v>
      </c>
      <c r="F479" s="39">
        <v>5</v>
      </c>
      <c r="G479" s="151"/>
      <c r="H479" s="152">
        <f>ROUND(G479*F479,2)</f>
        <v>0</v>
      </c>
    </row>
    <row r="480" spans="1:8" s="26" customFormat="1" ht="36" customHeight="1" x14ac:dyDescent="0.2">
      <c r="A480" s="77" t="s">
        <v>127</v>
      </c>
      <c r="B480" s="28" t="s">
        <v>467</v>
      </c>
      <c r="C480" s="29" t="s">
        <v>193</v>
      </c>
      <c r="D480" s="30" t="s">
        <v>3</v>
      </c>
      <c r="E480" s="31"/>
      <c r="F480" s="150" t="s">
        <v>99</v>
      </c>
      <c r="G480" s="148"/>
      <c r="H480" s="149"/>
    </row>
    <row r="481" spans="1:8" s="26" customFormat="1" ht="36" customHeight="1" x14ac:dyDescent="0.2">
      <c r="A481" s="77" t="s">
        <v>23</v>
      </c>
      <c r="B481" s="36" t="s">
        <v>165</v>
      </c>
      <c r="C481" s="81" t="s">
        <v>387</v>
      </c>
      <c r="D481" s="99"/>
      <c r="E481" s="31"/>
      <c r="F481" s="150" t="s">
        <v>99</v>
      </c>
      <c r="G481" s="148"/>
      <c r="H481" s="149"/>
    </row>
    <row r="482" spans="1:8" s="26" customFormat="1" ht="36" customHeight="1" x14ac:dyDescent="0.2">
      <c r="A482" s="77" t="s">
        <v>24</v>
      </c>
      <c r="B482" s="38" t="s">
        <v>266</v>
      </c>
      <c r="C482" s="83" t="s">
        <v>754</v>
      </c>
      <c r="D482" s="99"/>
      <c r="E482" s="31" t="s">
        <v>108</v>
      </c>
      <c r="F482" s="39">
        <v>6</v>
      </c>
      <c r="G482" s="151"/>
      <c r="H482" s="152">
        <f>ROUND(G482*F482,2)</f>
        <v>0</v>
      </c>
    </row>
    <row r="483" spans="1:8" s="34" customFormat="1" ht="36" customHeight="1" x14ac:dyDescent="0.2">
      <c r="A483" s="27"/>
      <c r="B483" s="28" t="s">
        <v>469</v>
      </c>
      <c r="C483" s="29" t="s">
        <v>388</v>
      </c>
      <c r="D483" s="30" t="s">
        <v>3</v>
      </c>
      <c r="E483" s="31" t="s">
        <v>107</v>
      </c>
      <c r="F483" s="39">
        <v>2</v>
      </c>
      <c r="G483" s="151"/>
      <c r="H483" s="152">
        <f>ROUND(G483*F483,2)</f>
        <v>0</v>
      </c>
    </row>
    <row r="484" spans="1:8" s="34" customFormat="1" ht="36" customHeight="1" x14ac:dyDescent="0.2">
      <c r="A484" s="27" t="s">
        <v>25</v>
      </c>
      <c r="B484" s="28" t="s">
        <v>470</v>
      </c>
      <c r="C484" s="29" t="s">
        <v>246</v>
      </c>
      <c r="D484" s="99"/>
      <c r="E484" s="31" t="s">
        <v>108</v>
      </c>
      <c r="F484" s="39">
        <v>24</v>
      </c>
      <c r="G484" s="151"/>
      <c r="H484" s="152">
        <f>ROUND(G484*F484,2)</f>
        <v>0</v>
      </c>
    </row>
    <row r="485" spans="1:8" s="34" customFormat="1" ht="36" customHeight="1" x14ac:dyDescent="0.2">
      <c r="A485" s="84" t="s">
        <v>310</v>
      </c>
      <c r="B485" s="28" t="s">
        <v>471</v>
      </c>
      <c r="C485" s="29" t="s">
        <v>544</v>
      </c>
      <c r="D485" s="30" t="s">
        <v>362</v>
      </c>
      <c r="E485" s="31"/>
      <c r="F485" s="150" t="s">
        <v>99</v>
      </c>
      <c r="G485" s="148"/>
      <c r="H485" s="149"/>
    </row>
    <row r="486" spans="1:8" s="34" customFormat="1" ht="36" customHeight="1" x14ac:dyDescent="0.2">
      <c r="A486" s="84" t="s">
        <v>314</v>
      </c>
      <c r="B486" s="117" t="s">
        <v>165</v>
      </c>
      <c r="C486" s="118" t="s">
        <v>676</v>
      </c>
      <c r="D486" s="99"/>
      <c r="E486" s="119" t="s">
        <v>108</v>
      </c>
      <c r="F486" s="39">
        <v>40</v>
      </c>
      <c r="G486" s="151"/>
      <c r="H486" s="152">
        <f>ROUND(G486*F486,2)</f>
        <v>0</v>
      </c>
    </row>
    <row r="487" spans="1:8" s="26" customFormat="1" ht="36" customHeight="1" x14ac:dyDescent="0.2">
      <c r="A487" s="77" t="s">
        <v>30</v>
      </c>
      <c r="B487" s="28" t="s">
        <v>472</v>
      </c>
      <c r="C487" s="43" t="s">
        <v>194</v>
      </c>
      <c r="D487" s="30" t="s">
        <v>3</v>
      </c>
      <c r="E487" s="31"/>
      <c r="F487" s="150" t="s">
        <v>99</v>
      </c>
      <c r="G487" s="148"/>
      <c r="H487" s="149"/>
    </row>
    <row r="488" spans="1:8" s="26" customFormat="1" ht="36" customHeight="1" x14ac:dyDescent="0.2">
      <c r="A488" s="77" t="s">
        <v>31</v>
      </c>
      <c r="B488" s="36" t="s">
        <v>165</v>
      </c>
      <c r="C488" s="81" t="s">
        <v>389</v>
      </c>
      <c r="D488" s="99"/>
      <c r="E488" s="31"/>
      <c r="F488" s="150" t="s">
        <v>99</v>
      </c>
      <c r="G488" s="148"/>
      <c r="H488" s="149"/>
    </row>
    <row r="489" spans="1:8" s="26" customFormat="1" ht="36" customHeight="1" x14ac:dyDescent="0.2">
      <c r="A489" s="77" t="s">
        <v>32</v>
      </c>
      <c r="B489" s="38" t="s">
        <v>266</v>
      </c>
      <c r="C489" s="83" t="s">
        <v>677</v>
      </c>
      <c r="D489" s="99"/>
      <c r="E489" s="31" t="s">
        <v>107</v>
      </c>
      <c r="F489" s="39">
        <v>2</v>
      </c>
      <c r="G489" s="151"/>
      <c r="H489" s="152">
        <f>ROUND(G489*F489,2)</f>
        <v>0</v>
      </c>
    </row>
    <row r="490" spans="1:8" s="34" customFormat="1" ht="36" customHeight="1" x14ac:dyDescent="0.2">
      <c r="A490" s="27" t="s">
        <v>197</v>
      </c>
      <c r="B490" s="28" t="s">
        <v>473</v>
      </c>
      <c r="C490" s="29" t="s">
        <v>265</v>
      </c>
      <c r="D490" s="30" t="s">
        <v>3</v>
      </c>
      <c r="E490" s="31" t="s">
        <v>107</v>
      </c>
      <c r="F490" s="39">
        <v>3</v>
      </c>
      <c r="G490" s="151"/>
      <c r="H490" s="152">
        <f>ROUND(G490*F490,2)</f>
        <v>0</v>
      </c>
    </row>
    <row r="491" spans="1:8" s="88" customFormat="1" ht="30" customHeight="1" x14ac:dyDescent="0.2">
      <c r="A491" s="173"/>
      <c r="B491" s="198" t="s">
        <v>474</v>
      </c>
      <c r="C491" s="89" t="s">
        <v>792</v>
      </c>
      <c r="D491" s="99"/>
      <c r="E491" s="91" t="s">
        <v>107</v>
      </c>
      <c r="F491" s="199">
        <v>1</v>
      </c>
      <c r="G491" s="151"/>
      <c r="H491" s="152">
        <f>ROUND(G491*F491,2)</f>
        <v>0</v>
      </c>
    </row>
    <row r="492" spans="1:8" s="26" customFormat="1" ht="36" customHeight="1" x14ac:dyDescent="0.2">
      <c r="A492" s="85"/>
      <c r="B492" s="97"/>
      <c r="C492" s="101" t="s">
        <v>119</v>
      </c>
      <c r="D492" s="99"/>
      <c r="E492" s="31"/>
      <c r="F492" s="150" t="s">
        <v>99</v>
      </c>
      <c r="G492" s="148"/>
      <c r="H492" s="149"/>
    </row>
    <row r="493" spans="1:8" s="26" customFormat="1" ht="36" customHeight="1" x14ac:dyDescent="0.2">
      <c r="A493" s="77" t="s">
        <v>128</v>
      </c>
      <c r="B493" s="28" t="s">
        <v>475</v>
      </c>
      <c r="C493" s="42" t="s">
        <v>318</v>
      </c>
      <c r="D493" s="41" t="s">
        <v>317</v>
      </c>
      <c r="E493" s="31" t="s">
        <v>107</v>
      </c>
      <c r="F493" s="39">
        <v>7</v>
      </c>
      <c r="G493" s="151"/>
      <c r="H493" s="152">
        <f>ROUND(G493*F493,2)</f>
        <v>0</v>
      </c>
    </row>
    <row r="494" spans="1:8" s="26" customFormat="1" ht="36" customHeight="1" x14ac:dyDescent="0.2">
      <c r="A494" s="77" t="s">
        <v>130</v>
      </c>
      <c r="B494" s="28" t="s">
        <v>476</v>
      </c>
      <c r="C494" s="42" t="s">
        <v>337</v>
      </c>
      <c r="D494" s="41" t="s">
        <v>317</v>
      </c>
      <c r="E494" s="31"/>
      <c r="F494" s="150" t="s">
        <v>99</v>
      </c>
      <c r="G494" s="148"/>
      <c r="H494" s="149"/>
    </row>
    <row r="495" spans="1:8" s="26" customFormat="1" ht="36" customHeight="1" x14ac:dyDescent="0.2">
      <c r="A495" s="77" t="s">
        <v>131</v>
      </c>
      <c r="B495" s="36" t="s">
        <v>165</v>
      </c>
      <c r="C495" s="81" t="s">
        <v>294</v>
      </c>
      <c r="D495" s="99"/>
      <c r="E495" s="31" t="s">
        <v>107</v>
      </c>
      <c r="F495" s="39">
        <v>13</v>
      </c>
      <c r="G495" s="151"/>
      <c r="H495" s="152">
        <f>ROUND(G495*F495,2)</f>
        <v>0</v>
      </c>
    </row>
    <row r="496" spans="1:8" s="26" customFormat="1" ht="36" customHeight="1" x14ac:dyDescent="0.2">
      <c r="A496" s="85"/>
      <c r="B496" s="97"/>
      <c r="C496" s="101" t="s">
        <v>120</v>
      </c>
      <c r="D496" s="99"/>
      <c r="E496" s="31"/>
      <c r="F496" s="150" t="s">
        <v>99</v>
      </c>
      <c r="G496" s="148"/>
      <c r="H496" s="149"/>
    </row>
    <row r="497" spans="1:8" s="26" customFormat="1" ht="36" customHeight="1" x14ac:dyDescent="0.2">
      <c r="A497" s="171" t="s">
        <v>135</v>
      </c>
      <c r="B497" s="28" t="s">
        <v>477</v>
      </c>
      <c r="C497" s="29" t="s">
        <v>78</v>
      </c>
      <c r="D497" s="30" t="s">
        <v>354</v>
      </c>
      <c r="E497" s="31"/>
      <c r="F497" s="150" t="s">
        <v>99</v>
      </c>
      <c r="G497" s="148"/>
      <c r="H497" s="149"/>
    </row>
    <row r="498" spans="1:8" s="26" customFormat="1" ht="36" customHeight="1" x14ac:dyDescent="0.2">
      <c r="A498" s="171" t="s">
        <v>137</v>
      </c>
      <c r="B498" s="36" t="s">
        <v>165</v>
      </c>
      <c r="C498" s="81" t="s">
        <v>296</v>
      </c>
      <c r="D498" s="99"/>
      <c r="E498" s="31" t="s">
        <v>104</v>
      </c>
      <c r="F498" s="32">
        <v>150</v>
      </c>
      <c r="G498" s="151"/>
      <c r="H498" s="152">
        <f>ROUND(G498*F498,2)</f>
        <v>0</v>
      </c>
    </row>
    <row r="499" spans="1:8" ht="36" customHeight="1" x14ac:dyDescent="0.2">
      <c r="A499" s="85"/>
      <c r="B499" s="97"/>
      <c r="C499" s="101" t="s">
        <v>111</v>
      </c>
      <c r="D499" s="99"/>
      <c r="E499" s="31"/>
      <c r="F499" s="150" t="s">
        <v>99</v>
      </c>
      <c r="G499" s="148"/>
      <c r="H499" s="149"/>
    </row>
    <row r="500" spans="1:8" s="34" customFormat="1" ht="36" customHeight="1" x14ac:dyDescent="0.2">
      <c r="A500" s="77"/>
      <c r="B500" s="210" t="s">
        <v>478</v>
      </c>
      <c r="C500" s="109" t="s">
        <v>449</v>
      </c>
      <c r="D500" s="111" t="s">
        <v>340</v>
      </c>
      <c r="E500" s="44" t="s">
        <v>107</v>
      </c>
      <c r="F500" s="110">
        <v>2</v>
      </c>
      <c r="G500" s="153"/>
      <c r="H500" s="154">
        <f>ROUND(G500*F500,2)</f>
        <v>0</v>
      </c>
    </row>
    <row r="501" spans="1:8" s="26" customFormat="1" ht="36" customHeight="1" thickBot="1" x14ac:dyDescent="0.25">
      <c r="A501" s="172"/>
      <c r="B501" s="46" t="str">
        <f>B420</f>
        <v>F</v>
      </c>
      <c r="C501" s="242" t="str">
        <f>C420</f>
        <v>ALEXANDER AVENUE - SHERBROOK STREET TO ISABEL STREET
(MINOR REHABILITATION)</v>
      </c>
      <c r="D501" s="243"/>
      <c r="E501" s="243"/>
      <c r="F501" s="244"/>
      <c r="G501" s="48" t="s">
        <v>392</v>
      </c>
      <c r="H501" s="48">
        <f>SUM(H420:H500)</f>
        <v>0</v>
      </c>
    </row>
    <row r="502" spans="1:8" s="26" customFormat="1" ht="36" customHeight="1" thickTop="1" x14ac:dyDescent="0.2">
      <c r="A502" s="170"/>
      <c r="B502" s="105" t="s">
        <v>251</v>
      </c>
      <c r="C502" s="255" t="s">
        <v>479</v>
      </c>
      <c r="D502" s="256"/>
      <c r="E502" s="256"/>
      <c r="F502" s="257"/>
      <c r="G502" s="106"/>
      <c r="H502" s="49"/>
    </row>
    <row r="503" spans="1:8" s="26" customFormat="1" ht="36" customHeight="1" x14ac:dyDescent="0.2">
      <c r="A503" s="85"/>
      <c r="B503" s="97"/>
      <c r="C503" s="98" t="s">
        <v>115</v>
      </c>
      <c r="D503" s="99"/>
      <c r="E503" s="31"/>
      <c r="F503" s="150" t="s">
        <v>99</v>
      </c>
      <c r="G503" s="148"/>
      <c r="H503" s="149"/>
    </row>
    <row r="504" spans="1:8" s="26" customFormat="1" ht="36" customHeight="1" x14ac:dyDescent="0.2">
      <c r="A504" s="77" t="s">
        <v>202</v>
      </c>
      <c r="B504" s="28" t="s">
        <v>76</v>
      </c>
      <c r="C504" s="29" t="s">
        <v>41</v>
      </c>
      <c r="D504" s="30" t="s">
        <v>344</v>
      </c>
      <c r="E504" s="31" t="s">
        <v>105</v>
      </c>
      <c r="F504" s="32">
        <v>1360</v>
      </c>
      <c r="G504" s="151"/>
      <c r="H504" s="152">
        <f>ROUND(G504*F504,2)</f>
        <v>0</v>
      </c>
    </row>
    <row r="505" spans="1:8" s="26" customFormat="1" ht="36" customHeight="1" x14ac:dyDescent="0.2">
      <c r="A505" s="86" t="s">
        <v>138</v>
      </c>
      <c r="B505" s="28" t="s">
        <v>77</v>
      </c>
      <c r="C505" s="29" t="s">
        <v>35</v>
      </c>
      <c r="D505" s="30" t="s">
        <v>345</v>
      </c>
      <c r="E505" s="31" t="s">
        <v>104</v>
      </c>
      <c r="F505" s="32">
        <v>2190</v>
      </c>
      <c r="G505" s="151"/>
      <c r="H505" s="152">
        <f>ROUND(G505*F505,2)</f>
        <v>0</v>
      </c>
    </row>
    <row r="506" spans="1:8" s="26" customFormat="1" ht="36" customHeight="1" x14ac:dyDescent="0.2">
      <c r="A506" s="86"/>
      <c r="B506" s="28" t="s">
        <v>690</v>
      </c>
      <c r="C506" s="29" t="s">
        <v>641</v>
      </c>
      <c r="D506" s="30" t="s">
        <v>642</v>
      </c>
      <c r="E506" s="31"/>
      <c r="F506" s="150" t="s">
        <v>99</v>
      </c>
      <c r="G506" s="148"/>
      <c r="H506" s="149"/>
    </row>
    <row r="507" spans="1:8" s="26" customFormat="1" ht="36" customHeight="1" x14ac:dyDescent="0.2">
      <c r="A507" s="86"/>
      <c r="B507" s="36" t="s">
        <v>165</v>
      </c>
      <c r="C507" s="81" t="s">
        <v>643</v>
      </c>
      <c r="D507" s="30" t="s">
        <v>99</v>
      </c>
      <c r="E507" s="31" t="s">
        <v>106</v>
      </c>
      <c r="F507" s="32">
        <v>2100</v>
      </c>
      <c r="G507" s="151"/>
      <c r="H507" s="152">
        <f>ROUND(G507*F507,2)</f>
        <v>0</v>
      </c>
    </row>
    <row r="508" spans="1:8" s="26" customFormat="1" ht="36" customHeight="1" x14ac:dyDescent="0.2">
      <c r="A508" s="86" t="s">
        <v>140</v>
      </c>
      <c r="B508" s="28" t="s">
        <v>480</v>
      </c>
      <c r="C508" s="29" t="s">
        <v>159</v>
      </c>
      <c r="D508" s="30" t="s">
        <v>344</v>
      </c>
      <c r="E508" s="31"/>
      <c r="F508" s="150" t="s">
        <v>99</v>
      </c>
      <c r="G508" s="148"/>
      <c r="H508" s="149"/>
    </row>
    <row r="509" spans="1:8" s="26" customFormat="1" ht="36" customHeight="1" x14ac:dyDescent="0.2">
      <c r="A509" s="86" t="s">
        <v>320</v>
      </c>
      <c r="B509" s="36" t="s">
        <v>165</v>
      </c>
      <c r="C509" s="81" t="s">
        <v>321</v>
      </c>
      <c r="D509" s="99"/>
      <c r="E509" s="31" t="s">
        <v>105</v>
      </c>
      <c r="F509" s="32">
        <v>180</v>
      </c>
      <c r="G509" s="151"/>
      <c r="H509" s="152">
        <f>ROUND(G509*F509,2)</f>
        <v>0</v>
      </c>
    </row>
    <row r="510" spans="1:8" s="26" customFormat="1" ht="36" customHeight="1" x14ac:dyDescent="0.2">
      <c r="A510" s="86" t="s">
        <v>142</v>
      </c>
      <c r="B510" s="28" t="s">
        <v>481</v>
      </c>
      <c r="C510" s="29" t="s">
        <v>322</v>
      </c>
      <c r="D510" s="30" t="s">
        <v>323</v>
      </c>
      <c r="E510" s="31"/>
      <c r="F510" s="150" t="s">
        <v>99</v>
      </c>
      <c r="G510" s="148"/>
      <c r="H510" s="149"/>
    </row>
    <row r="511" spans="1:8" s="26" customFormat="1" ht="36" customHeight="1" x14ac:dyDescent="0.2">
      <c r="A511" s="86" t="s">
        <v>324</v>
      </c>
      <c r="B511" s="36" t="s">
        <v>165</v>
      </c>
      <c r="C511" s="81" t="s">
        <v>325</v>
      </c>
      <c r="D511" s="99"/>
      <c r="E511" s="31" t="s">
        <v>104</v>
      </c>
      <c r="F511" s="32">
        <v>2190</v>
      </c>
      <c r="G511" s="151"/>
      <c r="H511" s="152">
        <f>ROUND(G511*F511,2)</f>
        <v>0</v>
      </c>
    </row>
    <row r="512" spans="1:8" s="26" customFormat="1" ht="36" customHeight="1" x14ac:dyDescent="0.2">
      <c r="A512" s="86" t="s">
        <v>326</v>
      </c>
      <c r="B512" s="28" t="s">
        <v>482</v>
      </c>
      <c r="C512" s="29" t="s">
        <v>277</v>
      </c>
      <c r="D512" s="30" t="s">
        <v>327</v>
      </c>
      <c r="E512" s="31"/>
      <c r="F512" s="150" t="s">
        <v>99</v>
      </c>
      <c r="G512" s="148"/>
      <c r="H512" s="149"/>
    </row>
    <row r="513" spans="1:8" s="26" customFormat="1" ht="36" customHeight="1" x14ac:dyDescent="0.2">
      <c r="A513" s="86" t="s">
        <v>328</v>
      </c>
      <c r="B513" s="36" t="s">
        <v>165</v>
      </c>
      <c r="C513" s="81" t="s">
        <v>329</v>
      </c>
      <c r="D513" s="99"/>
      <c r="E513" s="31" t="s">
        <v>104</v>
      </c>
      <c r="F513" s="32">
        <v>2190</v>
      </c>
      <c r="G513" s="151"/>
      <c r="H513" s="152">
        <f>ROUND(G513*F513,2)</f>
        <v>0</v>
      </c>
    </row>
    <row r="514" spans="1:8" s="26" customFormat="1" ht="36" customHeight="1" x14ac:dyDescent="0.2">
      <c r="A514" s="85"/>
      <c r="B514" s="97"/>
      <c r="C514" s="101" t="s">
        <v>371</v>
      </c>
      <c r="D514" s="99"/>
      <c r="E514" s="31"/>
      <c r="F514" s="150" t="s">
        <v>99</v>
      </c>
      <c r="G514" s="148"/>
      <c r="H514" s="149"/>
    </row>
    <row r="515" spans="1:8" s="26" customFormat="1" ht="36" customHeight="1" x14ac:dyDescent="0.2">
      <c r="A515" s="171" t="s">
        <v>175</v>
      </c>
      <c r="B515" s="28" t="s">
        <v>483</v>
      </c>
      <c r="C515" s="29" t="s">
        <v>156</v>
      </c>
      <c r="D515" s="30" t="s">
        <v>344</v>
      </c>
      <c r="E515" s="31"/>
      <c r="F515" s="150" t="s">
        <v>99</v>
      </c>
      <c r="G515" s="148"/>
      <c r="H515" s="149"/>
    </row>
    <row r="516" spans="1:8" s="26" customFormat="1" ht="36" customHeight="1" x14ac:dyDescent="0.2">
      <c r="A516" s="171" t="s">
        <v>203</v>
      </c>
      <c r="B516" s="36" t="s">
        <v>165</v>
      </c>
      <c r="C516" s="81" t="s">
        <v>157</v>
      </c>
      <c r="D516" s="99"/>
      <c r="E516" s="31" t="s">
        <v>104</v>
      </c>
      <c r="F516" s="32">
        <v>1720</v>
      </c>
      <c r="G516" s="151"/>
      <c r="H516" s="152">
        <f>ROUND(G516*F516,2)</f>
        <v>0</v>
      </c>
    </row>
    <row r="517" spans="1:8" s="71" customFormat="1" ht="36" customHeight="1" x14ac:dyDescent="0.2">
      <c r="A517" s="70" t="s">
        <v>151</v>
      </c>
      <c r="B517" s="28" t="s">
        <v>484</v>
      </c>
      <c r="C517" s="29" t="s">
        <v>91</v>
      </c>
      <c r="D517" s="30" t="s">
        <v>299</v>
      </c>
      <c r="E517" s="31"/>
      <c r="F517" s="150" t="s">
        <v>99</v>
      </c>
      <c r="G517" s="148"/>
      <c r="H517" s="149"/>
    </row>
    <row r="518" spans="1:8" s="71" customFormat="1" ht="36" customHeight="1" x14ac:dyDescent="0.2">
      <c r="A518" s="70" t="s">
        <v>152</v>
      </c>
      <c r="B518" s="36" t="s">
        <v>165</v>
      </c>
      <c r="C518" s="81" t="s">
        <v>113</v>
      </c>
      <c r="D518" s="99"/>
      <c r="E518" s="31" t="s">
        <v>107</v>
      </c>
      <c r="F518" s="32">
        <v>110</v>
      </c>
      <c r="G518" s="151"/>
      <c r="H518" s="152">
        <f>ROUND(G518*F518,2)</f>
        <v>0</v>
      </c>
    </row>
    <row r="519" spans="1:8" s="71" customFormat="1" ht="36" customHeight="1" x14ac:dyDescent="0.2">
      <c r="A519" s="70" t="s">
        <v>153</v>
      </c>
      <c r="B519" s="28" t="s">
        <v>485</v>
      </c>
      <c r="C519" s="29" t="s">
        <v>92</v>
      </c>
      <c r="D519" s="30" t="s">
        <v>299</v>
      </c>
      <c r="E519" s="31"/>
      <c r="F519" s="150" t="s">
        <v>99</v>
      </c>
      <c r="G519" s="148"/>
      <c r="H519" s="149"/>
    </row>
    <row r="520" spans="1:8" s="71" customFormat="1" ht="36" customHeight="1" x14ac:dyDescent="0.2">
      <c r="A520" s="70" t="s">
        <v>154</v>
      </c>
      <c r="B520" s="36" t="s">
        <v>165</v>
      </c>
      <c r="C520" s="81" t="s">
        <v>112</v>
      </c>
      <c r="D520" s="99"/>
      <c r="E520" s="31" t="s">
        <v>107</v>
      </c>
      <c r="F520" s="32">
        <v>80</v>
      </c>
      <c r="G520" s="151"/>
      <c r="H520" s="152">
        <f>ROUND(G520*F520,2)</f>
        <v>0</v>
      </c>
    </row>
    <row r="521" spans="1:8" s="26" customFormat="1" ht="36" customHeight="1" x14ac:dyDescent="0.2">
      <c r="A521" s="171" t="s">
        <v>281</v>
      </c>
      <c r="B521" s="28" t="s">
        <v>486</v>
      </c>
      <c r="C521" s="29" t="s">
        <v>160</v>
      </c>
      <c r="D521" s="30" t="s">
        <v>1</v>
      </c>
      <c r="E521" s="31"/>
      <c r="F521" s="150" t="s">
        <v>99</v>
      </c>
      <c r="G521" s="148"/>
      <c r="H521" s="149"/>
    </row>
    <row r="522" spans="1:8" s="26" customFormat="1" ht="36" customHeight="1" x14ac:dyDescent="0.2">
      <c r="A522" s="171" t="s">
        <v>282</v>
      </c>
      <c r="B522" s="36" t="s">
        <v>165</v>
      </c>
      <c r="C522" s="81" t="s">
        <v>2</v>
      </c>
      <c r="D522" s="99"/>
      <c r="E522" s="31" t="s">
        <v>104</v>
      </c>
      <c r="F522" s="32">
        <v>750</v>
      </c>
      <c r="G522" s="151"/>
      <c r="H522" s="152">
        <f>ROUND(G522*F522,2)</f>
        <v>0</v>
      </c>
    </row>
    <row r="523" spans="1:8" s="26" customFormat="1" ht="36" customHeight="1" x14ac:dyDescent="0.2">
      <c r="A523" s="171" t="s">
        <v>288</v>
      </c>
      <c r="B523" s="28" t="s">
        <v>487</v>
      </c>
      <c r="C523" s="29" t="s">
        <v>162</v>
      </c>
      <c r="D523" s="30" t="s">
        <v>298</v>
      </c>
      <c r="E523" s="31"/>
      <c r="F523" s="150" t="s">
        <v>99</v>
      </c>
      <c r="G523" s="148"/>
      <c r="H523" s="149"/>
    </row>
    <row r="524" spans="1:8" s="26" customFormat="1" ht="36" customHeight="1" x14ac:dyDescent="0.2">
      <c r="A524" s="171" t="s">
        <v>330</v>
      </c>
      <c r="B524" s="36" t="s">
        <v>165</v>
      </c>
      <c r="C524" s="81" t="s">
        <v>304</v>
      </c>
      <c r="D524" s="99"/>
      <c r="E524" s="31" t="s">
        <v>108</v>
      </c>
      <c r="F524" s="32">
        <v>500</v>
      </c>
      <c r="G524" s="151"/>
      <c r="H524" s="152">
        <f>ROUND(G524*F524,2)</f>
        <v>0</v>
      </c>
    </row>
    <row r="525" spans="1:8" s="26" customFormat="1" ht="36" customHeight="1" x14ac:dyDescent="0.2">
      <c r="A525" s="171" t="s">
        <v>291</v>
      </c>
      <c r="B525" s="36" t="s">
        <v>166</v>
      </c>
      <c r="C525" s="81" t="s">
        <v>263</v>
      </c>
      <c r="D525" s="99"/>
      <c r="E525" s="31" t="s">
        <v>108</v>
      </c>
      <c r="F525" s="32">
        <v>8</v>
      </c>
      <c r="G525" s="151"/>
      <c r="H525" s="152">
        <f>ROUND(G525*F525,2)</f>
        <v>0</v>
      </c>
    </row>
    <row r="526" spans="1:8" s="34" customFormat="1" ht="36" customHeight="1" x14ac:dyDescent="0.2">
      <c r="A526" s="35" t="s">
        <v>217</v>
      </c>
      <c r="B526" s="28" t="s">
        <v>488</v>
      </c>
      <c r="C526" s="29" t="s">
        <v>37</v>
      </c>
      <c r="D526" s="30" t="s">
        <v>302</v>
      </c>
      <c r="E526" s="31"/>
      <c r="F526" s="150" t="s">
        <v>99</v>
      </c>
      <c r="G526" s="148"/>
      <c r="H526" s="149"/>
    </row>
    <row r="527" spans="1:8" s="34" customFormat="1" ht="36" customHeight="1" x14ac:dyDescent="0.2">
      <c r="A527" s="35" t="s">
        <v>218</v>
      </c>
      <c r="B527" s="36" t="s">
        <v>165</v>
      </c>
      <c r="C527" s="81" t="s">
        <v>311</v>
      </c>
      <c r="D527" s="99"/>
      <c r="E527" s="31" t="s">
        <v>104</v>
      </c>
      <c r="F527" s="32">
        <v>1650</v>
      </c>
      <c r="G527" s="151"/>
      <c r="H527" s="152">
        <f>ROUND(G527*F527,2)</f>
        <v>0</v>
      </c>
    </row>
    <row r="528" spans="1:8" s="26" customFormat="1" ht="36" customHeight="1" x14ac:dyDescent="0.2">
      <c r="A528" s="171" t="s">
        <v>236</v>
      </c>
      <c r="B528" s="28" t="s">
        <v>489</v>
      </c>
      <c r="C528" s="29" t="s">
        <v>343</v>
      </c>
      <c r="D528" s="30" t="s">
        <v>350</v>
      </c>
      <c r="E528" s="31"/>
      <c r="F528" s="150" t="s">
        <v>99</v>
      </c>
      <c r="G528" s="148"/>
      <c r="H528" s="149"/>
    </row>
    <row r="529" spans="1:8" s="26" customFormat="1" ht="36" customHeight="1" x14ac:dyDescent="0.2">
      <c r="A529" s="171" t="s">
        <v>341</v>
      </c>
      <c r="B529" s="36" t="s">
        <v>165</v>
      </c>
      <c r="C529" s="81" t="s">
        <v>342</v>
      </c>
      <c r="D529" s="99"/>
      <c r="E529" s="31" t="s">
        <v>104</v>
      </c>
      <c r="F529" s="39">
        <v>150</v>
      </c>
      <c r="G529" s="151"/>
      <c r="H529" s="152">
        <f>ROUND(G529*F529,2)</f>
        <v>0</v>
      </c>
    </row>
    <row r="530" spans="1:8" s="26" customFormat="1" ht="36" customHeight="1" x14ac:dyDescent="0.2">
      <c r="A530" s="85"/>
      <c r="B530" s="107"/>
      <c r="C530" s="101" t="s">
        <v>396</v>
      </c>
      <c r="D530" s="99"/>
      <c r="E530" s="31"/>
      <c r="F530" s="150" t="s">
        <v>99</v>
      </c>
      <c r="G530" s="148"/>
      <c r="H530" s="149"/>
    </row>
    <row r="531" spans="1:8" s="26" customFormat="1" ht="36" customHeight="1" x14ac:dyDescent="0.2">
      <c r="A531" s="77" t="s">
        <v>122</v>
      </c>
      <c r="B531" s="28" t="s">
        <v>491</v>
      </c>
      <c r="C531" s="29" t="s">
        <v>212</v>
      </c>
      <c r="D531" s="30" t="s">
        <v>757</v>
      </c>
      <c r="E531" s="31"/>
      <c r="F531" s="150" t="s">
        <v>99</v>
      </c>
      <c r="G531" s="148"/>
      <c r="H531" s="149"/>
    </row>
    <row r="532" spans="1:8" s="26" customFormat="1" ht="36" customHeight="1" x14ac:dyDescent="0.2">
      <c r="A532" s="175" t="s">
        <v>207</v>
      </c>
      <c r="B532" s="117" t="s">
        <v>165</v>
      </c>
      <c r="C532" s="118" t="s">
        <v>837</v>
      </c>
      <c r="D532" s="99"/>
      <c r="E532" s="119" t="s">
        <v>104</v>
      </c>
      <c r="F532" s="39">
        <v>375</v>
      </c>
      <c r="G532" s="151"/>
      <c r="H532" s="152">
        <f>ROUND(G532*F532,2)</f>
        <v>0</v>
      </c>
    </row>
    <row r="533" spans="1:8" s="26" customFormat="1" ht="36" customHeight="1" x14ac:dyDescent="0.2">
      <c r="A533" s="77" t="s">
        <v>123</v>
      </c>
      <c r="B533" s="36" t="s">
        <v>166</v>
      </c>
      <c r="C533" s="81" t="s">
        <v>424</v>
      </c>
      <c r="D533" s="99"/>
      <c r="E533" s="31" t="s">
        <v>104</v>
      </c>
      <c r="F533" s="39">
        <v>150</v>
      </c>
      <c r="G533" s="151"/>
      <c r="H533" s="152">
        <f>ROUND(G533*F533,2)</f>
        <v>0</v>
      </c>
    </row>
    <row r="534" spans="1:8" s="26" customFormat="1" ht="36" customHeight="1" x14ac:dyDescent="0.2">
      <c r="A534" s="77" t="s">
        <v>183</v>
      </c>
      <c r="B534" s="28" t="s">
        <v>492</v>
      </c>
      <c r="C534" s="29" t="s">
        <v>172</v>
      </c>
      <c r="D534" s="30" t="s">
        <v>756</v>
      </c>
      <c r="E534" s="31"/>
      <c r="F534" s="150" t="s">
        <v>99</v>
      </c>
      <c r="G534" s="148"/>
      <c r="H534" s="149"/>
    </row>
    <row r="535" spans="1:8" s="26" customFormat="1" ht="84" customHeight="1" x14ac:dyDescent="0.2">
      <c r="A535" s="77"/>
      <c r="B535" s="36" t="s">
        <v>165</v>
      </c>
      <c r="C535" s="81" t="s">
        <v>701</v>
      </c>
      <c r="D535" s="30" t="s">
        <v>426</v>
      </c>
      <c r="E535" s="31" t="s">
        <v>108</v>
      </c>
      <c r="F535" s="39">
        <v>425</v>
      </c>
      <c r="G535" s="151"/>
      <c r="H535" s="152">
        <f t="shared" ref="H535:H542" si="10">ROUND(G535*F535,2)</f>
        <v>0</v>
      </c>
    </row>
    <row r="536" spans="1:8" s="26" customFormat="1" ht="84" customHeight="1" x14ac:dyDescent="0.2">
      <c r="A536" s="77"/>
      <c r="B536" s="36" t="s">
        <v>166</v>
      </c>
      <c r="C536" s="81" t="s">
        <v>813</v>
      </c>
      <c r="D536" s="30" t="s">
        <v>426</v>
      </c>
      <c r="E536" s="31" t="s">
        <v>108</v>
      </c>
      <c r="F536" s="39">
        <v>50</v>
      </c>
      <c r="G536" s="151"/>
      <c r="H536" s="152">
        <f t="shared" si="10"/>
        <v>0</v>
      </c>
    </row>
    <row r="537" spans="1:8" s="26" customFormat="1" ht="65.25" customHeight="1" x14ac:dyDescent="0.2">
      <c r="A537" s="77"/>
      <c r="B537" s="36" t="s">
        <v>167</v>
      </c>
      <c r="C537" s="81" t="s">
        <v>703</v>
      </c>
      <c r="D537" s="30" t="s">
        <v>490</v>
      </c>
      <c r="E537" s="31" t="s">
        <v>108</v>
      </c>
      <c r="F537" s="39">
        <v>8</v>
      </c>
      <c r="G537" s="151"/>
      <c r="H537" s="152">
        <f t="shared" si="10"/>
        <v>0</v>
      </c>
    </row>
    <row r="538" spans="1:8" s="26" customFormat="1" ht="36" customHeight="1" x14ac:dyDescent="0.2">
      <c r="A538" s="77" t="s">
        <v>333</v>
      </c>
      <c r="B538" s="36" t="s">
        <v>168</v>
      </c>
      <c r="C538" s="81" t="s">
        <v>762</v>
      </c>
      <c r="D538" s="30" t="s">
        <v>164</v>
      </c>
      <c r="E538" s="31" t="s">
        <v>108</v>
      </c>
      <c r="F538" s="39">
        <v>25</v>
      </c>
      <c r="G538" s="151"/>
      <c r="H538" s="152">
        <f t="shared" si="10"/>
        <v>0</v>
      </c>
    </row>
    <row r="539" spans="1:8" s="26" customFormat="1" ht="36" customHeight="1" x14ac:dyDescent="0.2">
      <c r="A539" s="77" t="s">
        <v>334</v>
      </c>
      <c r="B539" s="36" t="s">
        <v>654</v>
      </c>
      <c r="C539" s="81" t="s">
        <v>794</v>
      </c>
      <c r="D539" s="30" t="s">
        <v>164</v>
      </c>
      <c r="E539" s="31" t="s">
        <v>108</v>
      </c>
      <c r="F539" s="39">
        <v>15</v>
      </c>
      <c r="G539" s="151"/>
      <c r="H539" s="152">
        <f t="shared" si="10"/>
        <v>0</v>
      </c>
    </row>
    <row r="540" spans="1:8" s="75" customFormat="1" ht="39.950000000000003" customHeight="1" x14ac:dyDescent="0.2">
      <c r="A540" s="84" t="s">
        <v>758</v>
      </c>
      <c r="B540" s="36" t="s">
        <v>763</v>
      </c>
      <c r="C540" s="81" t="s">
        <v>823</v>
      </c>
      <c r="D540" s="30" t="s">
        <v>759</v>
      </c>
      <c r="E540" s="31" t="s">
        <v>108</v>
      </c>
      <c r="F540" s="39">
        <v>30</v>
      </c>
      <c r="G540" s="151"/>
      <c r="H540" s="152">
        <f t="shared" si="10"/>
        <v>0</v>
      </c>
    </row>
    <row r="541" spans="1:8" s="26" customFormat="1" ht="36" customHeight="1" x14ac:dyDescent="0.2">
      <c r="A541" s="77" t="s">
        <v>184</v>
      </c>
      <c r="B541" s="36" t="s">
        <v>795</v>
      </c>
      <c r="C541" s="81" t="s">
        <v>812</v>
      </c>
      <c r="D541" s="30" t="s">
        <v>163</v>
      </c>
      <c r="E541" s="31" t="s">
        <v>108</v>
      </c>
      <c r="F541" s="39">
        <v>45</v>
      </c>
      <c r="G541" s="151"/>
      <c r="H541" s="152">
        <f t="shared" si="10"/>
        <v>0</v>
      </c>
    </row>
    <row r="542" spans="1:8" s="26" customFormat="1" ht="36" customHeight="1" x14ac:dyDescent="0.2">
      <c r="A542" s="77" t="s">
        <v>185</v>
      </c>
      <c r="B542" s="36" t="s">
        <v>796</v>
      </c>
      <c r="C542" s="81" t="s">
        <v>824</v>
      </c>
      <c r="D542" s="30" t="s">
        <v>276</v>
      </c>
      <c r="E542" s="31" t="s">
        <v>108</v>
      </c>
      <c r="F542" s="39">
        <v>10</v>
      </c>
      <c r="G542" s="151"/>
      <c r="H542" s="152">
        <f t="shared" si="10"/>
        <v>0</v>
      </c>
    </row>
    <row r="543" spans="1:8" s="26" customFormat="1" ht="36" customHeight="1" x14ac:dyDescent="0.2">
      <c r="A543" s="77"/>
      <c r="B543" s="204" t="s">
        <v>814</v>
      </c>
      <c r="C543" s="80" t="s">
        <v>652</v>
      </c>
      <c r="D543" s="90" t="s">
        <v>653</v>
      </c>
      <c r="E543" s="91" t="s">
        <v>107</v>
      </c>
      <c r="F543" s="199">
        <v>5</v>
      </c>
      <c r="G543" s="215"/>
      <c r="H543" s="216">
        <f>ROUND(G543*F543,2)</f>
        <v>0</v>
      </c>
    </row>
    <row r="544" spans="1:8" s="26" customFormat="1" ht="36" customHeight="1" x14ac:dyDescent="0.2">
      <c r="A544" s="77" t="s">
        <v>6</v>
      </c>
      <c r="B544" s="28" t="s">
        <v>493</v>
      </c>
      <c r="C544" s="29" t="s">
        <v>376</v>
      </c>
      <c r="D544" s="30" t="s">
        <v>631</v>
      </c>
      <c r="E544" s="31" t="s">
        <v>104</v>
      </c>
      <c r="F544" s="39">
        <v>810</v>
      </c>
      <c r="G544" s="151"/>
      <c r="H544" s="152">
        <f>ROUND(G544*F544,2)</f>
        <v>0</v>
      </c>
    </row>
    <row r="545" spans="1:8" s="26" customFormat="1" ht="36" customHeight="1" x14ac:dyDescent="0.2">
      <c r="A545" s="77" t="s">
        <v>7</v>
      </c>
      <c r="B545" s="28" t="s">
        <v>494</v>
      </c>
      <c r="C545" s="29" t="s">
        <v>187</v>
      </c>
      <c r="D545" s="30" t="s">
        <v>383</v>
      </c>
      <c r="E545" s="31"/>
      <c r="F545" s="150" t="s">
        <v>99</v>
      </c>
      <c r="G545" s="148"/>
      <c r="H545" s="149"/>
    </row>
    <row r="546" spans="1:8" s="26" customFormat="1" ht="36" customHeight="1" x14ac:dyDescent="0.2">
      <c r="A546" s="77" t="s">
        <v>188</v>
      </c>
      <c r="B546" s="36" t="s">
        <v>165</v>
      </c>
      <c r="C546" s="81" t="s">
        <v>170</v>
      </c>
      <c r="D546" s="99"/>
      <c r="E546" s="31"/>
      <c r="F546" s="150" t="s">
        <v>99</v>
      </c>
      <c r="G546" s="148"/>
      <c r="H546" s="149"/>
    </row>
    <row r="547" spans="1:8" s="26" customFormat="1" ht="36" customHeight="1" x14ac:dyDescent="0.2">
      <c r="A547" s="77" t="s">
        <v>359</v>
      </c>
      <c r="B547" s="38" t="s">
        <v>266</v>
      </c>
      <c r="C547" s="83" t="s">
        <v>356</v>
      </c>
      <c r="D547" s="99"/>
      <c r="E547" s="31" t="s">
        <v>106</v>
      </c>
      <c r="F547" s="32">
        <v>240</v>
      </c>
      <c r="G547" s="151"/>
      <c r="H547" s="152">
        <f>ROUND(G547*F547,2)</f>
        <v>0</v>
      </c>
    </row>
    <row r="548" spans="1:8" s="26" customFormat="1" ht="36" customHeight="1" x14ac:dyDescent="0.2">
      <c r="A548" s="77" t="s">
        <v>360</v>
      </c>
      <c r="B548" s="38" t="s">
        <v>268</v>
      </c>
      <c r="C548" s="83" t="s">
        <v>357</v>
      </c>
      <c r="D548" s="99"/>
      <c r="E548" s="31" t="s">
        <v>106</v>
      </c>
      <c r="F548" s="32">
        <v>310</v>
      </c>
      <c r="G548" s="151"/>
      <c r="H548" s="152">
        <f>ROUND(G548*F548,2)</f>
        <v>0</v>
      </c>
    </row>
    <row r="549" spans="1:8" ht="36" customHeight="1" x14ac:dyDescent="0.2">
      <c r="A549" s="85"/>
      <c r="B549" s="107"/>
      <c r="C549" s="101" t="s">
        <v>117</v>
      </c>
      <c r="D549" s="99"/>
      <c r="E549" s="31"/>
      <c r="F549" s="150" t="s">
        <v>99</v>
      </c>
      <c r="G549" s="148"/>
      <c r="H549" s="149"/>
    </row>
    <row r="550" spans="1:8" s="34" customFormat="1" ht="36" customHeight="1" x14ac:dyDescent="0.2">
      <c r="A550" s="27" t="s">
        <v>224</v>
      </c>
      <c r="B550" s="28" t="s">
        <v>495</v>
      </c>
      <c r="C550" s="29" t="s">
        <v>36</v>
      </c>
      <c r="D550" s="30" t="s">
        <v>280</v>
      </c>
      <c r="E550" s="31" t="s">
        <v>108</v>
      </c>
      <c r="F550" s="39">
        <v>270</v>
      </c>
      <c r="G550" s="151"/>
      <c r="H550" s="152">
        <f>ROUND(G550*F550,2)</f>
        <v>0</v>
      </c>
    </row>
    <row r="551" spans="1:8" s="26" customFormat="1" ht="36" customHeight="1" x14ac:dyDescent="0.2">
      <c r="A551" s="85"/>
      <c r="B551" s="107"/>
      <c r="C551" s="101" t="s">
        <v>118</v>
      </c>
      <c r="D551" s="99"/>
      <c r="E551" s="31"/>
      <c r="F551" s="150" t="s">
        <v>99</v>
      </c>
      <c r="G551" s="148"/>
      <c r="H551" s="149"/>
    </row>
    <row r="552" spans="1:8" s="26" customFormat="1" ht="36" customHeight="1" x14ac:dyDescent="0.2">
      <c r="A552" s="77" t="s">
        <v>124</v>
      </c>
      <c r="B552" s="28" t="s">
        <v>496</v>
      </c>
      <c r="C552" s="40" t="s">
        <v>190</v>
      </c>
      <c r="D552" s="41" t="s">
        <v>3</v>
      </c>
      <c r="E552" s="31"/>
      <c r="F552" s="150" t="s">
        <v>99</v>
      </c>
      <c r="G552" s="148"/>
      <c r="H552" s="149"/>
    </row>
    <row r="553" spans="1:8" s="26" customFormat="1" ht="36" customHeight="1" x14ac:dyDescent="0.2">
      <c r="A553" s="77" t="s">
        <v>700</v>
      </c>
      <c r="B553" s="36" t="s">
        <v>165</v>
      </c>
      <c r="C553" s="81" t="s">
        <v>305</v>
      </c>
      <c r="D553" s="30" t="s">
        <v>634</v>
      </c>
      <c r="E553" s="31" t="s">
        <v>107</v>
      </c>
      <c r="F553" s="39">
        <v>1</v>
      </c>
      <c r="G553" s="151"/>
      <c r="H553" s="152">
        <f>ROUND(G553*F553,2)</f>
        <v>0</v>
      </c>
    </row>
    <row r="554" spans="1:8" s="26" customFormat="1" ht="36" customHeight="1" x14ac:dyDescent="0.2">
      <c r="A554" s="84" t="s">
        <v>655</v>
      </c>
      <c r="B554" s="117" t="s">
        <v>166</v>
      </c>
      <c r="C554" s="118" t="s">
        <v>656</v>
      </c>
      <c r="D554" s="99"/>
      <c r="E554" s="119" t="s">
        <v>107</v>
      </c>
      <c r="F554" s="39">
        <v>3</v>
      </c>
      <c r="G554" s="151"/>
      <c r="H554" s="152">
        <f>ROUND(G554*F554,2)</f>
        <v>0</v>
      </c>
    </row>
    <row r="555" spans="1:8" s="26" customFormat="1" ht="36" customHeight="1" x14ac:dyDescent="0.2">
      <c r="A555" s="77" t="s">
        <v>125</v>
      </c>
      <c r="B555" s="28" t="s">
        <v>497</v>
      </c>
      <c r="C555" s="40" t="s">
        <v>468</v>
      </c>
      <c r="D555" s="41" t="s">
        <v>3</v>
      </c>
      <c r="E555" s="31"/>
      <c r="F555" s="150" t="s">
        <v>99</v>
      </c>
      <c r="G555" s="148"/>
      <c r="H555" s="149"/>
    </row>
    <row r="556" spans="1:8" s="26" customFormat="1" ht="36" customHeight="1" x14ac:dyDescent="0.2">
      <c r="A556" s="77"/>
      <c r="B556" s="36" t="s">
        <v>165</v>
      </c>
      <c r="C556" s="81" t="s">
        <v>192</v>
      </c>
      <c r="D556" s="30" t="s">
        <v>634</v>
      </c>
      <c r="E556" s="31" t="s">
        <v>107</v>
      </c>
      <c r="F556" s="39">
        <v>3</v>
      </c>
      <c r="G556" s="151"/>
      <c r="H556" s="152">
        <f>ROUND(G556*F556,2)</f>
        <v>0</v>
      </c>
    </row>
    <row r="557" spans="1:8" s="26" customFormat="1" ht="36" customHeight="1" x14ac:dyDescent="0.2">
      <c r="A557" s="77"/>
      <c r="B557" s="36" t="s">
        <v>166</v>
      </c>
      <c r="C557" s="81" t="s">
        <v>192</v>
      </c>
      <c r="D557" s="30" t="s">
        <v>633</v>
      </c>
      <c r="E557" s="31" t="s">
        <v>107</v>
      </c>
      <c r="F557" s="39">
        <v>1</v>
      </c>
      <c r="G557" s="151"/>
      <c r="H557" s="152">
        <f>ROUND(G557*F557,2)</f>
        <v>0</v>
      </c>
    </row>
    <row r="558" spans="1:8" s="26" customFormat="1" ht="36" customHeight="1" x14ac:dyDescent="0.2">
      <c r="A558" s="77" t="s">
        <v>127</v>
      </c>
      <c r="B558" s="28" t="s">
        <v>498</v>
      </c>
      <c r="C558" s="29" t="s">
        <v>193</v>
      </c>
      <c r="D558" s="30" t="s">
        <v>3</v>
      </c>
      <c r="E558" s="31"/>
      <c r="F558" s="150" t="s">
        <v>99</v>
      </c>
      <c r="G558" s="148"/>
      <c r="H558" s="149"/>
    </row>
    <row r="559" spans="1:8" s="26" customFormat="1" ht="36" customHeight="1" x14ac:dyDescent="0.2">
      <c r="A559" s="77" t="s">
        <v>23</v>
      </c>
      <c r="B559" s="36" t="s">
        <v>165</v>
      </c>
      <c r="C559" s="81" t="s">
        <v>387</v>
      </c>
      <c r="D559" s="99"/>
      <c r="E559" s="31"/>
      <c r="F559" s="150" t="s">
        <v>99</v>
      </c>
      <c r="G559" s="148"/>
      <c r="H559" s="149"/>
    </row>
    <row r="560" spans="1:8" s="26" customFormat="1" ht="36" customHeight="1" x14ac:dyDescent="0.2">
      <c r="A560" s="77" t="s">
        <v>24</v>
      </c>
      <c r="B560" s="38" t="s">
        <v>266</v>
      </c>
      <c r="C560" s="83" t="s">
        <v>754</v>
      </c>
      <c r="D560" s="99"/>
      <c r="E560" s="31" t="s">
        <v>108</v>
      </c>
      <c r="F560" s="39">
        <v>14</v>
      </c>
      <c r="G560" s="151"/>
      <c r="H560" s="152">
        <f>ROUND(G560*F560,2)</f>
        <v>0</v>
      </c>
    </row>
    <row r="561" spans="1:8" s="34" customFormat="1" ht="36" customHeight="1" x14ac:dyDescent="0.2">
      <c r="A561" s="27"/>
      <c r="B561" s="28" t="s">
        <v>499</v>
      </c>
      <c r="C561" s="29" t="s">
        <v>388</v>
      </c>
      <c r="D561" s="30" t="s">
        <v>3</v>
      </c>
      <c r="E561" s="31" t="s">
        <v>107</v>
      </c>
      <c r="F561" s="39">
        <v>4</v>
      </c>
      <c r="G561" s="151"/>
      <c r="H561" s="152">
        <f>ROUND(G561*F561,2)</f>
        <v>0</v>
      </c>
    </row>
    <row r="562" spans="1:8" s="34" customFormat="1" ht="36" customHeight="1" x14ac:dyDescent="0.2">
      <c r="A562" s="27" t="s">
        <v>25</v>
      </c>
      <c r="B562" s="28" t="s">
        <v>500</v>
      </c>
      <c r="C562" s="29" t="s">
        <v>246</v>
      </c>
      <c r="D562" s="99"/>
      <c r="E562" s="31" t="s">
        <v>108</v>
      </c>
      <c r="F562" s="39">
        <v>18</v>
      </c>
      <c r="G562" s="151"/>
      <c r="H562" s="152">
        <f>ROUND(G562*F562,2)</f>
        <v>0</v>
      </c>
    </row>
    <row r="563" spans="1:8" s="34" customFormat="1" ht="36" customHeight="1" x14ac:dyDescent="0.2">
      <c r="A563" s="84" t="s">
        <v>310</v>
      </c>
      <c r="B563" s="28" t="s">
        <v>501</v>
      </c>
      <c r="C563" s="29" t="s">
        <v>544</v>
      </c>
      <c r="D563" s="30" t="s">
        <v>362</v>
      </c>
      <c r="E563" s="31"/>
      <c r="F563" s="150" t="s">
        <v>99</v>
      </c>
      <c r="G563" s="148"/>
      <c r="H563" s="149"/>
    </row>
    <row r="564" spans="1:8" s="34" customFormat="1" ht="36" customHeight="1" x14ac:dyDescent="0.2">
      <c r="A564" s="84" t="s">
        <v>686</v>
      </c>
      <c r="B564" s="117" t="s">
        <v>165</v>
      </c>
      <c r="C564" s="118" t="s">
        <v>687</v>
      </c>
      <c r="D564" s="99"/>
      <c r="E564" s="119" t="s">
        <v>108</v>
      </c>
      <c r="F564" s="39">
        <v>130</v>
      </c>
      <c r="G564" s="151"/>
      <c r="H564" s="152">
        <f>ROUND(G564*F564,2)</f>
        <v>0</v>
      </c>
    </row>
    <row r="565" spans="1:8" s="34" customFormat="1" ht="36" customHeight="1" x14ac:dyDescent="0.2">
      <c r="A565" s="27" t="s">
        <v>197</v>
      </c>
      <c r="B565" s="28" t="s">
        <v>502</v>
      </c>
      <c r="C565" s="29" t="s">
        <v>265</v>
      </c>
      <c r="D565" s="30" t="s">
        <v>3</v>
      </c>
      <c r="E565" s="31" t="s">
        <v>107</v>
      </c>
      <c r="F565" s="39">
        <v>4</v>
      </c>
      <c r="G565" s="151"/>
      <c r="H565" s="152">
        <f>ROUND(G565*F565,2)</f>
        <v>0</v>
      </c>
    </row>
    <row r="566" spans="1:8" s="26" customFormat="1" ht="36" customHeight="1" x14ac:dyDescent="0.2">
      <c r="A566" s="77" t="s">
        <v>627</v>
      </c>
      <c r="B566" s="28" t="s">
        <v>504</v>
      </c>
      <c r="C566" s="40" t="s">
        <v>628</v>
      </c>
      <c r="D566" s="41" t="s">
        <v>3</v>
      </c>
      <c r="E566" s="31"/>
      <c r="F566" s="150" t="s">
        <v>99</v>
      </c>
      <c r="G566" s="148"/>
      <c r="H566" s="149"/>
    </row>
    <row r="567" spans="1:8" s="26" customFormat="1" ht="36" customHeight="1" x14ac:dyDescent="0.2">
      <c r="A567" s="77" t="s">
        <v>629</v>
      </c>
      <c r="B567" s="36" t="s">
        <v>165</v>
      </c>
      <c r="C567" s="82" t="s">
        <v>630</v>
      </c>
      <c r="D567" s="99"/>
      <c r="E567" s="31" t="s">
        <v>107</v>
      </c>
      <c r="F567" s="39">
        <v>1</v>
      </c>
      <c r="G567" s="151"/>
      <c r="H567" s="152">
        <f>ROUND(G567*F567,2)</f>
        <v>0</v>
      </c>
    </row>
    <row r="568" spans="1:8" s="26" customFormat="1" ht="36" customHeight="1" x14ac:dyDescent="0.2">
      <c r="A568" s="77" t="s">
        <v>30</v>
      </c>
      <c r="B568" s="28" t="s">
        <v>505</v>
      </c>
      <c r="C568" s="43" t="s">
        <v>194</v>
      </c>
      <c r="D568" s="30" t="s">
        <v>3</v>
      </c>
      <c r="E568" s="31"/>
      <c r="F568" s="150" t="s">
        <v>99</v>
      </c>
      <c r="G568" s="148"/>
      <c r="H568" s="149"/>
    </row>
    <row r="569" spans="1:8" s="26" customFormat="1" ht="36" customHeight="1" x14ac:dyDescent="0.2">
      <c r="A569" s="77" t="s">
        <v>31</v>
      </c>
      <c r="B569" s="36" t="s">
        <v>165</v>
      </c>
      <c r="C569" s="81" t="s">
        <v>389</v>
      </c>
      <c r="D569" s="99"/>
      <c r="E569" s="31"/>
      <c r="F569" s="150" t="s">
        <v>99</v>
      </c>
      <c r="G569" s="148"/>
      <c r="H569" s="149"/>
    </row>
    <row r="570" spans="1:8" s="26" customFormat="1" ht="36" customHeight="1" x14ac:dyDescent="0.2">
      <c r="A570" s="77" t="s">
        <v>34</v>
      </c>
      <c r="B570" s="38" t="s">
        <v>266</v>
      </c>
      <c r="C570" s="83" t="s">
        <v>503</v>
      </c>
      <c r="D570" s="99"/>
      <c r="E570" s="31" t="s">
        <v>107</v>
      </c>
      <c r="F570" s="39">
        <v>3</v>
      </c>
      <c r="G570" s="151"/>
      <c r="H570" s="152">
        <f>ROUND(G570*F570,2)</f>
        <v>0</v>
      </c>
    </row>
    <row r="571" spans="1:8" s="26" customFormat="1" ht="36" customHeight="1" x14ac:dyDescent="0.2">
      <c r="A571" s="77" t="s">
        <v>201</v>
      </c>
      <c r="B571" s="28" t="s">
        <v>506</v>
      </c>
      <c r="C571" s="29" t="s">
        <v>155</v>
      </c>
      <c r="D571" s="30" t="s">
        <v>4</v>
      </c>
      <c r="E571" s="31" t="s">
        <v>108</v>
      </c>
      <c r="F571" s="39">
        <v>108</v>
      </c>
      <c r="G571" s="151"/>
      <c r="H571" s="152">
        <f>ROUND(G571*F571,2)</f>
        <v>0</v>
      </c>
    </row>
    <row r="572" spans="1:8" s="88" customFormat="1" ht="30" customHeight="1" x14ac:dyDescent="0.2">
      <c r="A572" s="173"/>
      <c r="B572" s="198" t="s">
        <v>507</v>
      </c>
      <c r="C572" s="89" t="s">
        <v>792</v>
      </c>
      <c r="D572" s="99"/>
      <c r="E572" s="91" t="s">
        <v>107</v>
      </c>
      <c r="F572" s="199">
        <v>1</v>
      </c>
      <c r="G572" s="151"/>
      <c r="H572" s="152">
        <f>ROUND(G572*F572,2)</f>
        <v>0</v>
      </c>
    </row>
    <row r="573" spans="1:8" s="26" customFormat="1" ht="36" customHeight="1" x14ac:dyDescent="0.2">
      <c r="A573" s="77" t="s">
        <v>307</v>
      </c>
      <c r="B573" s="28" t="s">
        <v>508</v>
      </c>
      <c r="C573" s="43" t="s">
        <v>308</v>
      </c>
      <c r="D573" s="217" t="s">
        <v>409</v>
      </c>
      <c r="E573" s="31"/>
      <c r="F573" s="150" t="s">
        <v>99</v>
      </c>
      <c r="G573" s="148"/>
      <c r="H573" s="149"/>
    </row>
    <row r="574" spans="1:8" s="26" customFormat="1" ht="36" customHeight="1" x14ac:dyDescent="0.2">
      <c r="A574" s="77" t="s">
        <v>309</v>
      </c>
      <c r="B574" s="36" t="s">
        <v>165</v>
      </c>
      <c r="C574" s="218" t="s">
        <v>351</v>
      </c>
      <c r="D574" s="217" t="s">
        <v>352</v>
      </c>
      <c r="E574" s="31" t="s">
        <v>104</v>
      </c>
      <c r="F574" s="39">
        <v>1080</v>
      </c>
      <c r="G574" s="151"/>
      <c r="H574" s="152">
        <f>ROUND(G574*F574,2)</f>
        <v>0</v>
      </c>
    </row>
    <row r="575" spans="1:8" s="26" customFormat="1" ht="36" customHeight="1" x14ac:dyDescent="0.2">
      <c r="A575" s="77"/>
      <c r="B575" s="28" t="s">
        <v>509</v>
      </c>
      <c r="C575" s="43" t="s">
        <v>650</v>
      </c>
      <c r="D575" s="217" t="s">
        <v>462</v>
      </c>
      <c r="E575" s="31" t="s">
        <v>107</v>
      </c>
      <c r="F575" s="150">
        <v>1</v>
      </c>
      <c r="G575" s="151"/>
      <c r="H575" s="152">
        <f>ROUND(G575*F575,2)</f>
        <v>0</v>
      </c>
    </row>
    <row r="576" spans="1:8" s="26" customFormat="1" ht="36" customHeight="1" x14ac:dyDescent="0.2">
      <c r="A576" s="85"/>
      <c r="B576" s="200"/>
      <c r="C576" s="101" t="s">
        <v>119</v>
      </c>
      <c r="D576" s="99"/>
      <c r="E576" s="31"/>
      <c r="F576" s="150" t="s">
        <v>99</v>
      </c>
      <c r="G576" s="148"/>
      <c r="H576" s="149"/>
    </row>
    <row r="577" spans="1:8" s="26" customFormat="1" ht="36" customHeight="1" x14ac:dyDescent="0.2">
      <c r="A577" s="77" t="s">
        <v>128</v>
      </c>
      <c r="B577" s="28" t="s">
        <v>510</v>
      </c>
      <c r="C577" s="42" t="s">
        <v>318</v>
      </c>
      <c r="D577" s="41" t="s">
        <v>317</v>
      </c>
      <c r="E577" s="31" t="s">
        <v>107</v>
      </c>
      <c r="F577" s="39">
        <v>3</v>
      </c>
      <c r="G577" s="151"/>
      <c r="H577" s="152">
        <f>ROUND(G577*F577,2)</f>
        <v>0</v>
      </c>
    </row>
    <row r="578" spans="1:8" s="72" customFormat="1" ht="36" customHeight="1" x14ac:dyDescent="0.2">
      <c r="A578" s="177" t="s">
        <v>129</v>
      </c>
      <c r="B578" s="114" t="s">
        <v>511</v>
      </c>
      <c r="C578" s="115" t="s">
        <v>260</v>
      </c>
      <c r="D578" s="116" t="s">
        <v>3</v>
      </c>
      <c r="E578" s="31"/>
      <c r="F578" s="150" t="s">
        <v>99</v>
      </c>
      <c r="G578" s="148"/>
      <c r="H578" s="149"/>
    </row>
    <row r="579" spans="1:8" s="72" customFormat="1" ht="36" customHeight="1" x14ac:dyDescent="0.2">
      <c r="A579" s="177" t="s">
        <v>261</v>
      </c>
      <c r="B579" s="117" t="s">
        <v>165</v>
      </c>
      <c r="C579" s="118" t="s">
        <v>663</v>
      </c>
      <c r="D579" s="99"/>
      <c r="E579" s="119" t="s">
        <v>109</v>
      </c>
      <c r="F579" s="39">
        <v>1</v>
      </c>
      <c r="G579" s="151"/>
      <c r="H579" s="152">
        <f>ROUND(G579*F579,2)</f>
        <v>0</v>
      </c>
    </row>
    <row r="580" spans="1:8" s="26" customFormat="1" ht="36" customHeight="1" x14ac:dyDescent="0.2">
      <c r="A580" s="77" t="s">
        <v>130</v>
      </c>
      <c r="B580" s="28" t="s">
        <v>512</v>
      </c>
      <c r="C580" s="42" t="s">
        <v>337</v>
      </c>
      <c r="D580" s="41" t="s">
        <v>317</v>
      </c>
      <c r="E580" s="31"/>
      <c r="F580" s="150" t="s">
        <v>99</v>
      </c>
      <c r="G580" s="148"/>
      <c r="H580" s="149"/>
    </row>
    <row r="581" spans="1:8" s="26" customFormat="1" ht="36" customHeight="1" x14ac:dyDescent="0.2">
      <c r="A581" s="77" t="s">
        <v>131</v>
      </c>
      <c r="B581" s="36" t="s">
        <v>165</v>
      </c>
      <c r="C581" s="81" t="s">
        <v>294</v>
      </c>
      <c r="D581" s="99"/>
      <c r="E581" s="31" t="s">
        <v>107</v>
      </c>
      <c r="F581" s="39">
        <v>2</v>
      </c>
      <c r="G581" s="151"/>
      <c r="H581" s="152">
        <f>ROUND(G581*F581,2)</f>
        <v>0</v>
      </c>
    </row>
    <row r="582" spans="1:8" s="26" customFormat="1" ht="36" customHeight="1" x14ac:dyDescent="0.2">
      <c r="A582" s="77" t="s">
        <v>132</v>
      </c>
      <c r="B582" s="28" t="s">
        <v>681</v>
      </c>
      <c r="C582" s="29" t="s">
        <v>242</v>
      </c>
      <c r="D582" s="41" t="s">
        <v>317</v>
      </c>
      <c r="E582" s="31" t="s">
        <v>107</v>
      </c>
      <c r="F582" s="39">
        <v>7</v>
      </c>
      <c r="G582" s="151"/>
      <c r="H582" s="152">
        <f>ROUND(G582*F582,2)</f>
        <v>0</v>
      </c>
    </row>
    <row r="583" spans="1:8" s="26" customFormat="1" ht="36" customHeight="1" x14ac:dyDescent="0.2">
      <c r="A583" s="77" t="s">
        <v>208</v>
      </c>
      <c r="B583" s="28" t="s">
        <v>682</v>
      </c>
      <c r="C583" s="29" t="s">
        <v>244</v>
      </c>
      <c r="D583" s="41" t="s">
        <v>317</v>
      </c>
      <c r="E583" s="31" t="s">
        <v>107</v>
      </c>
      <c r="F583" s="39">
        <v>7</v>
      </c>
      <c r="G583" s="151"/>
      <c r="H583" s="152">
        <f>ROUND(G583*F583,2)</f>
        <v>0</v>
      </c>
    </row>
    <row r="584" spans="1:8" s="26" customFormat="1" ht="36" customHeight="1" x14ac:dyDescent="0.2">
      <c r="A584" s="84" t="s">
        <v>133</v>
      </c>
      <c r="B584" s="114" t="s">
        <v>683</v>
      </c>
      <c r="C584" s="115" t="s">
        <v>243</v>
      </c>
      <c r="D584" s="41" t="s">
        <v>317</v>
      </c>
      <c r="E584" s="119" t="s">
        <v>107</v>
      </c>
      <c r="F584" s="122">
        <v>1</v>
      </c>
      <c r="G584" s="151"/>
      <c r="H584" s="152">
        <f>ROUND(G584*F584,2)</f>
        <v>0</v>
      </c>
    </row>
    <row r="585" spans="1:8" s="26" customFormat="1" ht="36" customHeight="1" x14ac:dyDescent="0.2">
      <c r="A585" s="174" t="s">
        <v>134</v>
      </c>
      <c r="B585" s="201" t="s">
        <v>684</v>
      </c>
      <c r="C585" s="42" t="s">
        <v>245</v>
      </c>
      <c r="D585" s="41" t="s">
        <v>317</v>
      </c>
      <c r="E585" s="202" t="s">
        <v>107</v>
      </c>
      <c r="F585" s="203">
        <v>1</v>
      </c>
      <c r="G585" s="151"/>
      <c r="H585" s="152">
        <f>ROUND(G585*F585,2)</f>
        <v>0</v>
      </c>
    </row>
    <row r="586" spans="1:8" s="26" customFormat="1" ht="36" customHeight="1" x14ac:dyDescent="0.2">
      <c r="A586" s="84"/>
      <c r="B586" s="114" t="s">
        <v>685</v>
      </c>
      <c r="C586" s="115" t="s">
        <v>764</v>
      </c>
      <c r="D586" s="41" t="s">
        <v>765</v>
      </c>
      <c r="E586" s="31"/>
      <c r="F586" s="150" t="s">
        <v>99</v>
      </c>
      <c r="G586" s="148"/>
      <c r="H586" s="149"/>
    </row>
    <row r="587" spans="1:8" s="26" customFormat="1" ht="36" customHeight="1" x14ac:dyDescent="0.2">
      <c r="A587" s="174"/>
      <c r="B587" s="117" t="s">
        <v>165</v>
      </c>
      <c r="C587" s="118" t="s">
        <v>550</v>
      </c>
      <c r="D587" s="99"/>
      <c r="E587" s="119" t="s">
        <v>107</v>
      </c>
      <c r="F587" s="226">
        <v>1</v>
      </c>
      <c r="G587" s="151"/>
      <c r="H587" s="152">
        <f>ROUND(G587*F587,2)</f>
        <v>0</v>
      </c>
    </row>
    <row r="588" spans="1:8" s="26" customFormat="1" ht="36" customHeight="1" x14ac:dyDescent="0.2">
      <c r="A588" s="84"/>
      <c r="B588" s="114" t="s">
        <v>815</v>
      </c>
      <c r="C588" s="115" t="s">
        <v>766</v>
      </c>
      <c r="D588" s="41" t="s">
        <v>765</v>
      </c>
      <c r="E588" s="31"/>
      <c r="F588" s="150" t="s">
        <v>99</v>
      </c>
      <c r="G588" s="148"/>
      <c r="H588" s="149"/>
    </row>
    <row r="589" spans="1:8" s="26" customFormat="1" ht="36" customHeight="1" x14ac:dyDescent="0.2">
      <c r="A589" s="174"/>
      <c r="B589" s="117" t="s">
        <v>165</v>
      </c>
      <c r="C589" s="118" t="s">
        <v>550</v>
      </c>
      <c r="D589" s="99"/>
      <c r="E589" s="119" t="s">
        <v>107</v>
      </c>
      <c r="F589" s="226">
        <v>1</v>
      </c>
      <c r="G589" s="151"/>
      <c r="H589" s="152">
        <f>ROUND(G589*F589,2)</f>
        <v>0</v>
      </c>
    </row>
    <row r="590" spans="1:8" s="26" customFormat="1" ht="36" customHeight="1" x14ac:dyDescent="0.2">
      <c r="A590" s="87" t="s">
        <v>784</v>
      </c>
      <c r="B590" s="198" t="s">
        <v>816</v>
      </c>
      <c r="C590" s="89" t="s">
        <v>785</v>
      </c>
      <c r="D590" s="90" t="s">
        <v>765</v>
      </c>
      <c r="E590" s="91" t="s">
        <v>107</v>
      </c>
      <c r="F590" s="199">
        <v>1</v>
      </c>
      <c r="G590" s="219"/>
      <c r="H590" s="220">
        <f t="shared" ref="H590" si="11">ROUND(G590*F590,2)</f>
        <v>0</v>
      </c>
    </row>
    <row r="591" spans="1:8" s="26" customFormat="1" ht="36" customHeight="1" x14ac:dyDescent="0.2">
      <c r="A591" s="85"/>
      <c r="B591" s="97"/>
      <c r="C591" s="101" t="s">
        <v>111</v>
      </c>
      <c r="D591" s="99"/>
      <c r="E591" s="31"/>
      <c r="F591" s="150" t="s">
        <v>99</v>
      </c>
      <c r="G591" s="148"/>
      <c r="H591" s="149"/>
    </row>
    <row r="592" spans="1:8" s="26" customFormat="1" ht="36" customHeight="1" x14ac:dyDescent="0.2">
      <c r="A592" s="171"/>
      <c r="B592" s="28" t="s">
        <v>817</v>
      </c>
      <c r="C592" s="29" t="s">
        <v>456</v>
      </c>
      <c r="D592" s="30" t="s">
        <v>666</v>
      </c>
      <c r="E592" s="31"/>
      <c r="F592" s="150" t="s">
        <v>99</v>
      </c>
      <c r="G592" s="148"/>
      <c r="H592" s="149"/>
    </row>
    <row r="593" spans="1:8" s="26" customFormat="1" ht="36" customHeight="1" x14ac:dyDescent="0.2">
      <c r="A593" s="171"/>
      <c r="B593" s="134" t="s">
        <v>165</v>
      </c>
      <c r="C593" s="102" t="s">
        <v>457</v>
      </c>
      <c r="D593" s="103"/>
      <c r="E593" s="44" t="s">
        <v>107</v>
      </c>
      <c r="F593" s="108">
        <v>25</v>
      </c>
      <c r="G593" s="153"/>
      <c r="H593" s="154">
        <f>ROUND(G593*F593,2)</f>
        <v>0</v>
      </c>
    </row>
    <row r="594" spans="1:8" s="26" customFormat="1" ht="36" customHeight="1" thickBot="1" x14ac:dyDescent="0.25">
      <c r="A594" s="172"/>
      <c r="B594" s="46" t="str">
        <f>B502</f>
        <v>G</v>
      </c>
      <c r="C594" s="242" t="str">
        <f>C502</f>
        <v>PRINCE EDWARD STREET - BARBER STREET TO ROVER AVENUE
(ASPHALT RECONSTRUCTION)</v>
      </c>
      <c r="D594" s="258"/>
      <c r="E594" s="258"/>
      <c r="F594" s="259"/>
      <c r="G594" s="48" t="s">
        <v>392</v>
      </c>
      <c r="H594" s="48">
        <f>SUM(H503:H593)</f>
        <v>0</v>
      </c>
    </row>
    <row r="595" spans="1:8" s="26" customFormat="1" ht="36" customHeight="1" thickTop="1" x14ac:dyDescent="0.2">
      <c r="A595" s="170"/>
      <c r="B595" s="105" t="s">
        <v>252</v>
      </c>
      <c r="C595" s="255" t="s">
        <v>513</v>
      </c>
      <c r="D595" s="260"/>
      <c r="E595" s="260"/>
      <c r="F595" s="261"/>
      <c r="G595" s="106"/>
      <c r="H595" s="49"/>
    </row>
    <row r="596" spans="1:8" s="26" customFormat="1" ht="36" customHeight="1" x14ac:dyDescent="0.2">
      <c r="A596" s="85"/>
      <c r="B596" s="97"/>
      <c r="C596" s="98" t="s">
        <v>115</v>
      </c>
      <c r="D596" s="99"/>
      <c r="E596" s="31"/>
      <c r="F596" s="150" t="s">
        <v>99</v>
      </c>
      <c r="G596" s="148"/>
      <c r="H596" s="149"/>
    </row>
    <row r="597" spans="1:8" s="26" customFormat="1" ht="36" customHeight="1" x14ac:dyDescent="0.2">
      <c r="A597" s="77" t="s">
        <v>202</v>
      </c>
      <c r="B597" s="28" t="s">
        <v>209</v>
      </c>
      <c r="C597" s="29" t="s">
        <v>41</v>
      </c>
      <c r="D597" s="30" t="s">
        <v>344</v>
      </c>
      <c r="E597" s="31" t="s">
        <v>105</v>
      </c>
      <c r="F597" s="32">
        <v>1590</v>
      </c>
      <c r="G597" s="151"/>
      <c r="H597" s="152">
        <f>ROUND(G597*F597,2)</f>
        <v>0</v>
      </c>
    </row>
    <row r="598" spans="1:8" s="26" customFormat="1" ht="36" customHeight="1" x14ac:dyDescent="0.2">
      <c r="A598" s="86" t="s">
        <v>138</v>
      </c>
      <c r="B598" s="28" t="s">
        <v>79</v>
      </c>
      <c r="C598" s="29" t="s">
        <v>35</v>
      </c>
      <c r="D598" s="30" t="s">
        <v>345</v>
      </c>
      <c r="E598" s="31" t="s">
        <v>104</v>
      </c>
      <c r="F598" s="32">
        <v>2540</v>
      </c>
      <c r="G598" s="151"/>
      <c r="H598" s="152">
        <f>ROUND(G598*F598,2)</f>
        <v>0</v>
      </c>
    </row>
    <row r="599" spans="1:8" s="26" customFormat="1" ht="36" customHeight="1" x14ac:dyDescent="0.2">
      <c r="A599" s="86"/>
      <c r="B599" s="28" t="s">
        <v>691</v>
      </c>
      <c r="C599" s="29" t="s">
        <v>641</v>
      </c>
      <c r="D599" s="30" t="s">
        <v>642</v>
      </c>
      <c r="E599" s="31"/>
      <c r="F599" s="150" t="s">
        <v>99</v>
      </c>
      <c r="G599" s="148"/>
      <c r="H599" s="149"/>
    </row>
    <row r="600" spans="1:8" s="26" customFormat="1" ht="36" customHeight="1" x14ac:dyDescent="0.2">
      <c r="A600" s="86"/>
      <c r="B600" s="36" t="s">
        <v>165</v>
      </c>
      <c r="C600" s="81" t="s">
        <v>643</v>
      </c>
      <c r="D600" s="30" t="s">
        <v>99</v>
      </c>
      <c r="E600" s="31" t="s">
        <v>106</v>
      </c>
      <c r="F600" s="32">
        <v>2440</v>
      </c>
      <c r="G600" s="151"/>
      <c r="H600" s="152">
        <f>ROUND(G600*F600,2)</f>
        <v>0</v>
      </c>
    </row>
    <row r="601" spans="1:8" s="26" customFormat="1" ht="36" customHeight="1" x14ac:dyDescent="0.2">
      <c r="A601" s="86" t="s">
        <v>140</v>
      </c>
      <c r="B601" s="28" t="s">
        <v>220</v>
      </c>
      <c r="C601" s="29" t="s">
        <v>159</v>
      </c>
      <c r="D601" s="30" t="s">
        <v>344</v>
      </c>
      <c r="E601" s="31"/>
      <c r="F601" s="150" t="s">
        <v>99</v>
      </c>
      <c r="G601" s="148"/>
      <c r="H601" s="149"/>
    </row>
    <row r="602" spans="1:8" s="26" customFormat="1" ht="36" customHeight="1" x14ac:dyDescent="0.2">
      <c r="A602" s="86" t="s">
        <v>320</v>
      </c>
      <c r="B602" s="36" t="s">
        <v>165</v>
      </c>
      <c r="C602" s="81" t="s">
        <v>321</v>
      </c>
      <c r="D602" s="99"/>
      <c r="E602" s="31" t="s">
        <v>105</v>
      </c>
      <c r="F602" s="32">
        <v>220</v>
      </c>
      <c r="G602" s="151"/>
      <c r="H602" s="152">
        <f>ROUND(G602*F602,2)</f>
        <v>0</v>
      </c>
    </row>
    <row r="603" spans="1:8" s="26" customFormat="1" ht="36" customHeight="1" x14ac:dyDescent="0.2">
      <c r="A603" s="77" t="s">
        <v>141</v>
      </c>
      <c r="B603" s="28" t="s">
        <v>221</v>
      </c>
      <c r="C603" s="29" t="s">
        <v>45</v>
      </c>
      <c r="D603" s="30" t="s">
        <v>344</v>
      </c>
      <c r="E603" s="31" t="s">
        <v>104</v>
      </c>
      <c r="F603" s="32">
        <v>1770</v>
      </c>
      <c r="G603" s="151"/>
      <c r="H603" s="152">
        <f>ROUND(G603*F603,2)</f>
        <v>0</v>
      </c>
    </row>
    <row r="604" spans="1:8" s="26" customFormat="1" ht="36" customHeight="1" x14ac:dyDescent="0.2">
      <c r="A604" s="86" t="s">
        <v>142</v>
      </c>
      <c r="B604" s="28" t="s">
        <v>222</v>
      </c>
      <c r="C604" s="29" t="s">
        <v>322</v>
      </c>
      <c r="D604" s="30" t="s">
        <v>323</v>
      </c>
      <c r="E604" s="31"/>
      <c r="F604" s="150" t="s">
        <v>99</v>
      </c>
      <c r="G604" s="148"/>
      <c r="H604" s="149"/>
    </row>
    <row r="605" spans="1:8" s="26" customFormat="1" ht="36" customHeight="1" x14ac:dyDescent="0.2">
      <c r="A605" s="86" t="s">
        <v>324</v>
      </c>
      <c r="B605" s="36" t="s">
        <v>165</v>
      </c>
      <c r="C605" s="81" t="s">
        <v>325</v>
      </c>
      <c r="D605" s="99"/>
      <c r="E605" s="31" t="s">
        <v>104</v>
      </c>
      <c r="F605" s="32">
        <v>2540</v>
      </c>
      <c r="G605" s="151"/>
      <c r="H605" s="152">
        <f>ROUND(G605*F605,2)</f>
        <v>0</v>
      </c>
    </row>
    <row r="606" spans="1:8" s="26" customFormat="1" ht="36" customHeight="1" x14ac:dyDescent="0.2">
      <c r="A606" s="86" t="s">
        <v>326</v>
      </c>
      <c r="B606" s="28" t="s">
        <v>223</v>
      </c>
      <c r="C606" s="29" t="s">
        <v>277</v>
      </c>
      <c r="D606" s="30" t="s">
        <v>327</v>
      </c>
      <c r="E606" s="31"/>
      <c r="F606" s="150" t="s">
        <v>99</v>
      </c>
      <c r="G606" s="148"/>
      <c r="H606" s="149"/>
    </row>
    <row r="607" spans="1:8" s="26" customFormat="1" ht="36" customHeight="1" x14ac:dyDescent="0.2">
      <c r="A607" s="86" t="s">
        <v>328</v>
      </c>
      <c r="B607" s="36" t="s">
        <v>165</v>
      </c>
      <c r="C607" s="81" t="s">
        <v>329</v>
      </c>
      <c r="D607" s="99"/>
      <c r="E607" s="31" t="s">
        <v>104</v>
      </c>
      <c r="F607" s="32">
        <v>2540</v>
      </c>
      <c r="G607" s="151"/>
      <c r="H607" s="152">
        <f>ROUND(G607*F607,2)</f>
        <v>0</v>
      </c>
    </row>
    <row r="608" spans="1:8" s="26" customFormat="1" ht="36" customHeight="1" x14ac:dyDescent="0.2">
      <c r="A608" s="85"/>
      <c r="B608" s="97"/>
      <c r="C608" s="101" t="s">
        <v>371</v>
      </c>
      <c r="D608" s="99"/>
      <c r="E608" s="31"/>
      <c r="F608" s="150" t="s">
        <v>99</v>
      </c>
      <c r="G608" s="148"/>
      <c r="H608" s="149"/>
    </row>
    <row r="609" spans="1:8" s="26" customFormat="1" ht="36" customHeight="1" x14ac:dyDescent="0.2">
      <c r="A609" s="171" t="s">
        <v>175</v>
      </c>
      <c r="B609" s="28" t="s">
        <v>226</v>
      </c>
      <c r="C609" s="29" t="s">
        <v>156</v>
      </c>
      <c r="D609" s="30" t="s">
        <v>344</v>
      </c>
      <c r="E609" s="31"/>
      <c r="F609" s="150" t="s">
        <v>99</v>
      </c>
      <c r="G609" s="148"/>
      <c r="H609" s="149"/>
    </row>
    <row r="610" spans="1:8" s="26" customFormat="1" ht="36" customHeight="1" x14ac:dyDescent="0.2">
      <c r="A610" s="171" t="s">
        <v>203</v>
      </c>
      <c r="B610" s="36" t="s">
        <v>165</v>
      </c>
      <c r="C610" s="81" t="s">
        <v>157</v>
      </c>
      <c r="D610" s="99"/>
      <c r="E610" s="31" t="s">
        <v>104</v>
      </c>
      <c r="F610" s="32">
        <v>1770</v>
      </c>
      <c r="G610" s="151"/>
      <c r="H610" s="152">
        <f>ROUND(G610*F610,2)</f>
        <v>0</v>
      </c>
    </row>
    <row r="611" spans="1:8" s="71" customFormat="1" ht="36" customHeight="1" x14ac:dyDescent="0.2">
      <c r="A611" s="70" t="s">
        <v>151</v>
      </c>
      <c r="B611" s="28" t="s">
        <v>227</v>
      </c>
      <c r="C611" s="29" t="s">
        <v>91</v>
      </c>
      <c r="D611" s="30" t="s">
        <v>299</v>
      </c>
      <c r="E611" s="31"/>
      <c r="F611" s="150" t="s">
        <v>99</v>
      </c>
      <c r="G611" s="148"/>
      <c r="H611" s="149"/>
    </row>
    <row r="612" spans="1:8" s="71" customFormat="1" ht="36" customHeight="1" x14ac:dyDescent="0.2">
      <c r="A612" s="70" t="s">
        <v>152</v>
      </c>
      <c r="B612" s="36" t="s">
        <v>165</v>
      </c>
      <c r="C612" s="81" t="s">
        <v>113</v>
      </c>
      <c r="D612" s="99"/>
      <c r="E612" s="31" t="s">
        <v>107</v>
      </c>
      <c r="F612" s="32">
        <v>250</v>
      </c>
      <c r="G612" s="151"/>
      <c r="H612" s="152">
        <f>ROUND(G612*F612,2)</f>
        <v>0</v>
      </c>
    </row>
    <row r="613" spans="1:8" s="71" customFormat="1" ht="36" customHeight="1" x14ac:dyDescent="0.2">
      <c r="A613" s="70" t="s">
        <v>153</v>
      </c>
      <c r="B613" s="28" t="s">
        <v>228</v>
      </c>
      <c r="C613" s="29" t="s">
        <v>92</v>
      </c>
      <c r="D613" s="30" t="s">
        <v>299</v>
      </c>
      <c r="E613" s="31"/>
      <c r="F613" s="150" t="s">
        <v>99</v>
      </c>
      <c r="G613" s="148"/>
      <c r="H613" s="149"/>
    </row>
    <row r="614" spans="1:8" s="71" customFormat="1" ht="36" customHeight="1" x14ac:dyDescent="0.2">
      <c r="A614" s="70" t="s">
        <v>154</v>
      </c>
      <c r="B614" s="36" t="s">
        <v>165</v>
      </c>
      <c r="C614" s="81" t="s">
        <v>112</v>
      </c>
      <c r="D614" s="99"/>
      <c r="E614" s="31" t="s">
        <v>107</v>
      </c>
      <c r="F614" s="32">
        <v>130</v>
      </c>
      <c r="G614" s="151"/>
      <c r="H614" s="152">
        <f>ROUND(G614*F614,2)</f>
        <v>0</v>
      </c>
    </row>
    <row r="615" spans="1:8" s="26" customFormat="1" ht="36" customHeight="1" x14ac:dyDescent="0.2">
      <c r="A615" s="171" t="s">
        <v>281</v>
      </c>
      <c r="B615" s="28" t="s">
        <v>229</v>
      </c>
      <c r="C615" s="29" t="s">
        <v>160</v>
      </c>
      <c r="D615" s="30" t="s">
        <v>1</v>
      </c>
      <c r="E615" s="31"/>
      <c r="F615" s="150" t="s">
        <v>99</v>
      </c>
      <c r="G615" s="148"/>
      <c r="H615" s="149"/>
    </row>
    <row r="616" spans="1:8" s="26" customFormat="1" ht="36" customHeight="1" x14ac:dyDescent="0.2">
      <c r="A616" s="171" t="s">
        <v>282</v>
      </c>
      <c r="B616" s="36" t="s">
        <v>165</v>
      </c>
      <c r="C616" s="81" t="s">
        <v>2</v>
      </c>
      <c r="D616" s="99"/>
      <c r="E616" s="31" t="s">
        <v>104</v>
      </c>
      <c r="F616" s="32">
        <v>690</v>
      </c>
      <c r="G616" s="151"/>
      <c r="H616" s="152">
        <f>ROUND(G616*F616,2)</f>
        <v>0</v>
      </c>
    </row>
    <row r="617" spans="1:8" s="26" customFormat="1" ht="36" customHeight="1" x14ac:dyDescent="0.2">
      <c r="A617" s="171" t="s">
        <v>288</v>
      </c>
      <c r="B617" s="28" t="s">
        <v>230</v>
      </c>
      <c r="C617" s="29" t="s">
        <v>162</v>
      </c>
      <c r="D617" s="30" t="s">
        <v>298</v>
      </c>
      <c r="E617" s="31"/>
      <c r="F617" s="150" t="s">
        <v>99</v>
      </c>
      <c r="G617" s="148"/>
      <c r="H617" s="149"/>
    </row>
    <row r="618" spans="1:8" s="26" customFormat="1" ht="36" customHeight="1" x14ac:dyDescent="0.2">
      <c r="A618" s="171" t="s">
        <v>330</v>
      </c>
      <c r="B618" s="36" t="s">
        <v>165</v>
      </c>
      <c r="C618" s="81" t="s">
        <v>304</v>
      </c>
      <c r="D618" s="99"/>
      <c r="E618" s="31" t="s">
        <v>108</v>
      </c>
      <c r="F618" s="32">
        <v>430</v>
      </c>
      <c r="G618" s="151"/>
      <c r="H618" s="152">
        <f>ROUND(G618*F618,2)</f>
        <v>0</v>
      </c>
    </row>
    <row r="619" spans="1:8" s="26" customFormat="1" ht="36" customHeight="1" x14ac:dyDescent="0.2">
      <c r="A619" s="171" t="s">
        <v>289</v>
      </c>
      <c r="B619" s="36" t="s">
        <v>166</v>
      </c>
      <c r="C619" s="81" t="s">
        <v>420</v>
      </c>
      <c r="D619" s="99"/>
      <c r="E619" s="31" t="s">
        <v>108</v>
      </c>
      <c r="F619" s="32">
        <v>5</v>
      </c>
      <c r="G619" s="151"/>
      <c r="H619" s="152">
        <f>ROUND(G619*F619,2)</f>
        <v>0</v>
      </c>
    </row>
    <row r="620" spans="1:8" s="26" customFormat="1" ht="36" customHeight="1" x14ac:dyDescent="0.2">
      <c r="A620" s="171" t="s">
        <v>291</v>
      </c>
      <c r="B620" s="36" t="s">
        <v>167</v>
      </c>
      <c r="C620" s="81" t="s">
        <v>263</v>
      </c>
      <c r="D620" s="99"/>
      <c r="E620" s="31" t="s">
        <v>108</v>
      </c>
      <c r="F620" s="32">
        <v>5</v>
      </c>
      <c r="G620" s="151"/>
      <c r="H620" s="152">
        <f>ROUND(G620*F620,2)</f>
        <v>0</v>
      </c>
    </row>
    <row r="621" spans="1:8" s="34" customFormat="1" ht="36" customHeight="1" x14ac:dyDescent="0.2">
      <c r="A621" s="35" t="s">
        <v>214</v>
      </c>
      <c r="B621" s="28" t="s">
        <v>231</v>
      </c>
      <c r="C621" s="29" t="s">
        <v>169</v>
      </c>
      <c r="D621" s="30" t="s">
        <v>383</v>
      </c>
      <c r="E621" s="31"/>
      <c r="F621" s="150" t="s">
        <v>99</v>
      </c>
      <c r="G621" s="148"/>
      <c r="H621" s="149"/>
    </row>
    <row r="622" spans="1:8" s="34" customFormat="1" ht="36" customHeight="1" x14ac:dyDescent="0.2">
      <c r="A622" s="35" t="s">
        <v>216</v>
      </c>
      <c r="B622" s="36" t="s">
        <v>165</v>
      </c>
      <c r="C622" s="81" t="s">
        <v>171</v>
      </c>
      <c r="D622" s="99"/>
      <c r="E622" s="31"/>
      <c r="F622" s="150" t="s">
        <v>99</v>
      </c>
      <c r="G622" s="148"/>
      <c r="H622" s="149"/>
    </row>
    <row r="623" spans="1:8" s="34" customFormat="1" ht="36" customHeight="1" x14ac:dyDescent="0.2">
      <c r="A623" s="35" t="s">
        <v>358</v>
      </c>
      <c r="B623" s="38" t="s">
        <v>266</v>
      </c>
      <c r="C623" s="83" t="s">
        <v>356</v>
      </c>
      <c r="D623" s="99"/>
      <c r="E623" s="31" t="s">
        <v>106</v>
      </c>
      <c r="F623" s="32">
        <v>10</v>
      </c>
      <c r="G623" s="151"/>
      <c r="H623" s="152">
        <f>ROUND(G623*F623,2)</f>
        <v>0</v>
      </c>
    </row>
    <row r="624" spans="1:8" s="34" customFormat="1" ht="36" customHeight="1" x14ac:dyDescent="0.2">
      <c r="A624" s="35" t="s">
        <v>217</v>
      </c>
      <c r="B624" s="28" t="s">
        <v>232</v>
      </c>
      <c r="C624" s="29" t="s">
        <v>37</v>
      </c>
      <c r="D624" s="30" t="s">
        <v>302</v>
      </c>
      <c r="E624" s="31"/>
      <c r="F624" s="150" t="s">
        <v>99</v>
      </c>
      <c r="G624" s="148"/>
      <c r="H624" s="149"/>
    </row>
    <row r="625" spans="1:8" s="26" customFormat="1" ht="36" customHeight="1" x14ac:dyDescent="0.2">
      <c r="A625" s="35" t="s">
        <v>218</v>
      </c>
      <c r="B625" s="36" t="s">
        <v>165</v>
      </c>
      <c r="C625" s="81" t="s">
        <v>311</v>
      </c>
      <c r="D625" s="99"/>
      <c r="E625" s="31" t="s">
        <v>104</v>
      </c>
      <c r="F625" s="32">
        <v>1710</v>
      </c>
      <c r="G625" s="151"/>
      <c r="H625" s="152">
        <f>ROUND(G625*F625,2)</f>
        <v>0</v>
      </c>
    </row>
    <row r="626" spans="1:8" s="26" customFormat="1" ht="36" customHeight="1" x14ac:dyDescent="0.2">
      <c r="A626" s="171" t="s">
        <v>236</v>
      </c>
      <c r="B626" s="28" t="s">
        <v>233</v>
      </c>
      <c r="C626" s="29" t="s">
        <v>343</v>
      </c>
      <c r="D626" s="30" t="s">
        <v>350</v>
      </c>
      <c r="E626" s="31"/>
      <c r="F626" s="150" t="s">
        <v>99</v>
      </c>
      <c r="G626" s="148"/>
      <c r="H626" s="149"/>
    </row>
    <row r="627" spans="1:8" s="34" customFormat="1" ht="30" customHeight="1" x14ac:dyDescent="0.2">
      <c r="A627" s="171" t="s">
        <v>341</v>
      </c>
      <c r="B627" s="36" t="s">
        <v>165</v>
      </c>
      <c r="C627" s="81" t="s">
        <v>342</v>
      </c>
      <c r="D627" s="99"/>
      <c r="E627" s="31" t="s">
        <v>104</v>
      </c>
      <c r="F627" s="39">
        <v>45</v>
      </c>
      <c r="G627" s="151"/>
      <c r="H627" s="152">
        <f>ROUND(G627*F627,2)</f>
        <v>0</v>
      </c>
    </row>
    <row r="628" spans="1:8" s="26" customFormat="1" ht="36" customHeight="1" x14ac:dyDescent="0.2">
      <c r="A628" s="35" t="s">
        <v>293</v>
      </c>
      <c r="B628" s="28" t="s">
        <v>234</v>
      </c>
      <c r="C628" s="29" t="s">
        <v>297</v>
      </c>
      <c r="D628" s="30" t="s">
        <v>303</v>
      </c>
      <c r="E628" s="31" t="s">
        <v>107</v>
      </c>
      <c r="F628" s="39">
        <v>4</v>
      </c>
      <c r="G628" s="151"/>
      <c r="H628" s="152">
        <f>ROUND(G628*F628,2)</f>
        <v>0</v>
      </c>
    </row>
    <row r="629" spans="1:8" s="26" customFormat="1" ht="36" customHeight="1" x14ac:dyDescent="0.2">
      <c r="A629" s="85"/>
      <c r="B629" s="107"/>
      <c r="C629" s="101" t="s">
        <v>396</v>
      </c>
      <c r="D629" s="99"/>
      <c r="E629" s="31"/>
      <c r="F629" s="150" t="s">
        <v>99</v>
      </c>
      <c r="G629" s="148"/>
      <c r="H629" s="149"/>
    </row>
    <row r="630" spans="1:8" s="26" customFormat="1" ht="36" customHeight="1" x14ac:dyDescent="0.2">
      <c r="A630" s="77" t="s">
        <v>122</v>
      </c>
      <c r="B630" s="28" t="s">
        <v>235</v>
      </c>
      <c r="C630" s="29" t="s">
        <v>212</v>
      </c>
      <c r="D630" s="30" t="s">
        <v>757</v>
      </c>
      <c r="E630" s="31"/>
      <c r="F630" s="150" t="s">
        <v>99</v>
      </c>
      <c r="G630" s="148"/>
      <c r="H630" s="149"/>
    </row>
    <row r="631" spans="1:8" s="26" customFormat="1" ht="36" customHeight="1" x14ac:dyDescent="0.2">
      <c r="A631" s="175" t="s">
        <v>207</v>
      </c>
      <c r="B631" s="117" t="s">
        <v>165</v>
      </c>
      <c r="C631" s="118" t="s">
        <v>837</v>
      </c>
      <c r="D631" s="99"/>
      <c r="E631" s="119" t="s">
        <v>104</v>
      </c>
      <c r="F631" s="39">
        <v>180</v>
      </c>
      <c r="G631" s="151"/>
      <c r="H631" s="152">
        <f>ROUND(G631*F631,2)</f>
        <v>0</v>
      </c>
    </row>
    <row r="632" spans="1:8" s="26" customFormat="1" ht="36" customHeight="1" x14ac:dyDescent="0.2">
      <c r="A632" s="77" t="s">
        <v>123</v>
      </c>
      <c r="B632" s="36" t="s">
        <v>166</v>
      </c>
      <c r="C632" s="81" t="s">
        <v>424</v>
      </c>
      <c r="D632" s="99"/>
      <c r="E632" s="31" t="s">
        <v>104</v>
      </c>
      <c r="F632" s="39">
        <v>380</v>
      </c>
      <c r="G632" s="151"/>
      <c r="H632" s="152">
        <f>ROUND(G632*F632,2)</f>
        <v>0</v>
      </c>
    </row>
    <row r="633" spans="1:8" s="26" customFormat="1" ht="42" customHeight="1" x14ac:dyDescent="0.2">
      <c r="A633" s="77" t="s">
        <v>183</v>
      </c>
      <c r="B633" s="28" t="s">
        <v>692</v>
      </c>
      <c r="C633" s="29" t="s">
        <v>172</v>
      </c>
      <c r="D633" s="30" t="s">
        <v>756</v>
      </c>
      <c r="E633" s="31"/>
      <c r="F633" s="150" t="s">
        <v>99</v>
      </c>
      <c r="G633" s="148"/>
      <c r="H633" s="149"/>
    </row>
    <row r="634" spans="1:8" s="26" customFormat="1" ht="81" customHeight="1" x14ac:dyDescent="0.2">
      <c r="A634" s="77"/>
      <c r="B634" s="36" t="s">
        <v>165</v>
      </c>
      <c r="C634" s="81" t="s">
        <v>701</v>
      </c>
      <c r="D634" s="30" t="s">
        <v>426</v>
      </c>
      <c r="E634" s="31" t="s">
        <v>108</v>
      </c>
      <c r="F634" s="39">
        <v>350</v>
      </c>
      <c r="G634" s="151"/>
      <c r="H634" s="152">
        <f t="shared" ref="H634:H642" si="12">ROUND(G634*F634,2)</f>
        <v>0</v>
      </c>
    </row>
    <row r="635" spans="1:8" s="26" customFormat="1" ht="67.5" customHeight="1" x14ac:dyDescent="0.2">
      <c r="A635" s="77"/>
      <c r="B635" s="36" t="s">
        <v>166</v>
      </c>
      <c r="C635" s="81" t="s">
        <v>702</v>
      </c>
      <c r="D635" s="30" t="s">
        <v>427</v>
      </c>
      <c r="E635" s="31" t="s">
        <v>108</v>
      </c>
      <c r="F635" s="39">
        <v>5</v>
      </c>
      <c r="G635" s="151"/>
      <c r="H635" s="152">
        <f t="shared" si="12"/>
        <v>0</v>
      </c>
    </row>
    <row r="636" spans="1:8" s="26" customFormat="1" ht="66" customHeight="1" x14ac:dyDescent="0.2">
      <c r="A636" s="77"/>
      <c r="B636" s="36" t="s">
        <v>167</v>
      </c>
      <c r="C636" s="81" t="s">
        <v>703</v>
      </c>
      <c r="D636" s="30" t="s">
        <v>490</v>
      </c>
      <c r="E636" s="31" t="s">
        <v>108</v>
      </c>
      <c r="F636" s="39">
        <v>5</v>
      </c>
      <c r="G636" s="151"/>
      <c r="H636" s="152">
        <f t="shared" si="12"/>
        <v>0</v>
      </c>
    </row>
    <row r="637" spans="1:8" s="26" customFormat="1" ht="36" customHeight="1" x14ac:dyDescent="0.2">
      <c r="A637" s="77" t="s">
        <v>333</v>
      </c>
      <c r="B637" s="36" t="s">
        <v>168</v>
      </c>
      <c r="C637" s="81" t="s">
        <v>762</v>
      </c>
      <c r="D637" s="30" t="s">
        <v>164</v>
      </c>
      <c r="E637" s="31" t="s">
        <v>108</v>
      </c>
      <c r="F637" s="39">
        <v>10</v>
      </c>
      <c r="G637" s="151"/>
      <c r="H637" s="152">
        <f>ROUND(G637*F637,2)</f>
        <v>0</v>
      </c>
    </row>
    <row r="638" spans="1:8" s="26" customFormat="1" ht="36" customHeight="1" x14ac:dyDescent="0.2">
      <c r="A638" s="77" t="s">
        <v>334</v>
      </c>
      <c r="B638" s="36" t="s">
        <v>654</v>
      </c>
      <c r="C638" s="81" t="s">
        <v>794</v>
      </c>
      <c r="D638" s="30" t="s">
        <v>164</v>
      </c>
      <c r="E638" s="31" t="s">
        <v>108</v>
      </c>
      <c r="F638" s="39">
        <v>30</v>
      </c>
      <c r="G638" s="151"/>
      <c r="H638" s="152">
        <f>ROUND(G638*F638,2)</f>
        <v>0</v>
      </c>
    </row>
    <row r="639" spans="1:8" s="26" customFormat="1" ht="36" customHeight="1" x14ac:dyDescent="0.2">
      <c r="A639" s="77" t="s">
        <v>184</v>
      </c>
      <c r="B639" s="36" t="s">
        <v>763</v>
      </c>
      <c r="C639" s="81" t="s">
        <v>812</v>
      </c>
      <c r="D639" s="30" t="s">
        <v>163</v>
      </c>
      <c r="E639" s="31" t="s">
        <v>108</v>
      </c>
      <c r="F639" s="39">
        <v>100</v>
      </c>
      <c r="G639" s="151"/>
      <c r="H639" s="152">
        <f>ROUND(G639*F639,2)</f>
        <v>0</v>
      </c>
    </row>
    <row r="640" spans="1:8" s="26" customFormat="1" ht="36" customHeight="1" x14ac:dyDescent="0.2">
      <c r="A640" s="77" t="s">
        <v>185</v>
      </c>
      <c r="B640" s="36" t="s">
        <v>795</v>
      </c>
      <c r="C640" s="81" t="s">
        <v>824</v>
      </c>
      <c r="D640" s="30" t="s">
        <v>276</v>
      </c>
      <c r="E640" s="31" t="s">
        <v>108</v>
      </c>
      <c r="F640" s="39">
        <v>10</v>
      </c>
      <c r="G640" s="151"/>
      <c r="H640" s="152">
        <f>ROUND(G640*F640,2)</f>
        <v>0</v>
      </c>
    </row>
    <row r="641" spans="1:8" s="26" customFormat="1" ht="36" customHeight="1" x14ac:dyDescent="0.2">
      <c r="A641" s="77"/>
      <c r="B641" s="204" t="s">
        <v>796</v>
      </c>
      <c r="C641" s="80" t="s">
        <v>652</v>
      </c>
      <c r="D641" s="90" t="s">
        <v>653</v>
      </c>
      <c r="E641" s="91" t="s">
        <v>107</v>
      </c>
      <c r="F641" s="199">
        <v>4</v>
      </c>
      <c r="G641" s="215"/>
      <c r="H641" s="216">
        <f t="shared" si="12"/>
        <v>0</v>
      </c>
    </row>
    <row r="642" spans="1:8" s="26" customFormat="1" ht="36" customHeight="1" x14ac:dyDescent="0.2">
      <c r="A642" s="77" t="s">
        <v>6</v>
      </c>
      <c r="B642" s="28" t="s">
        <v>514</v>
      </c>
      <c r="C642" s="29" t="s">
        <v>376</v>
      </c>
      <c r="D642" s="30" t="s">
        <v>631</v>
      </c>
      <c r="E642" s="31" t="s">
        <v>104</v>
      </c>
      <c r="F642" s="39">
        <v>690</v>
      </c>
      <c r="G642" s="151"/>
      <c r="H642" s="152">
        <f t="shared" si="12"/>
        <v>0</v>
      </c>
    </row>
    <row r="643" spans="1:8" s="26" customFormat="1" ht="36" customHeight="1" x14ac:dyDescent="0.2">
      <c r="A643" s="77" t="s">
        <v>7</v>
      </c>
      <c r="B643" s="28" t="s">
        <v>515</v>
      </c>
      <c r="C643" s="29" t="s">
        <v>187</v>
      </c>
      <c r="D643" s="30" t="s">
        <v>383</v>
      </c>
      <c r="E643" s="31"/>
      <c r="F643" s="150" t="s">
        <v>99</v>
      </c>
      <c r="G643" s="148"/>
      <c r="H643" s="149"/>
    </row>
    <row r="644" spans="1:8" s="26" customFormat="1" ht="36" customHeight="1" x14ac:dyDescent="0.2">
      <c r="A644" s="77" t="s">
        <v>188</v>
      </c>
      <c r="B644" s="36" t="s">
        <v>165</v>
      </c>
      <c r="C644" s="81" t="s">
        <v>170</v>
      </c>
      <c r="D644" s="99"/>
      <c r="E644" s="31"/>
      <c r="F644" s="150" t="s">
        <v>99</v>
      </c>
      <c r="G644" s="148"/>
      <c r="H644" s="149"/>
    </row>
    <row r="645" spans="1:8" s="26" customFormat="1" ht="36" customHeight="1" x14ac:dyDescent="0.2">
      <c r="A645" s="77" t="s">
        <v>359</v>
      </c>
      <c r="B645" s="38" t="s">
        <v>266</v>
      </c>
      <c r="C645" s="83" t="s">
        <v>356</v>
      </c>
      <c r="D645" s="99"/>
      <c r="E645" s="31" t="s">
        <v>106</v>
      </c>
      <c r="F645" s="32">
        <v>250</v>
      </c>
      <c r="G645" s="151"/>
      <c r="H645" s="152">
        <f>ROUND(G645*F645,2)</f>
        <v>0</v>
      </c>
    </row>
    <row r="646" spans="1:8" ht="36" customHeight="1" x14ac:dyDescent="0.2">
      <c r="A646" s="77" t="s">
        <v>360</v>
      </c>
      <c r="B646" s="38" t="s">
        <v>268</v>
      </c>
      <c r="C646" s="83" t="s">
        <v>357</v>
      </c>
      <c r="D646" s="99"/>
      <c r="E646" s="31" t="s">
        <v>106</v>
      </c>
      <c r="F646" s="32">
        <v>320</v>
      </c>
      <c r="G646" s="151"/>
      <c r="H646" s="152">
        <f>ROUND(G646*F646,2)</f>
        <v>0</v>
      </c>
    </row>
    <row r="647" spans="1:8" s="34" customFormat="1" ht="36" customHeight="1" x14ac:dyDescent="0.2">
      <c r="A647" s="85"/>
      <c r="B647" s="107"/>
      <c r="C647" s="101" t="s">
        <v>117</v>
      </c>
      <c r="D647" s="99"/>
      <c r="E647" s="31"/>
      <c r="F647" s="150" t="s">
        <v>99</v>
      </c>
      <c r="G647" s="148"/>
      <c r="H647" s="149"/>
    </row>
    <row r="648" spans="1:8" s="26" customFormat="1" ht="36" customHeight="1" x14ac:dyDescent="0.2">
      <c r="A648" s="27" t="s">
        <v>224</v>
      </c>
      <c r="B648" s="28" t="s">
        <v>516</v>
      </c>
      <c r="C648" s="29" t="s">
        <v>36</v>
      </c>
      <c r="D648" s="30" t="s">
        <v>280</v>
      </c>
      <c r="E648" s="31" t="s">
        <v>108</v>
      </c>
      <c r="F648" s="39">
        <v>250</v>
      </c>
      <c r="G648" s="151"/>
      <c r="H648" s="152">
        <f>ROUND(G648*F648,2)</f>
        <v>0</v>
      </c>
    </row>
    <row r="649" spans="1:8" s="26" customFormat="1" ht="36" customHeight="1" x14ac:dyDescent="0.2">
      <c r="A649" s="85"/>
      <c r="B649" s="107"/>
      <c r="C649" s="101" t="s">
        <v>118</v>
      </c>
      <c r="D649" s="99"/>
      <c r="E649" s="31"/>
      <c r="F649" s="150" t="s">
        <v>99</v>
      </c>
      <c r="G649" s="148"/>
      <c r="H649" s="149"/>
    </row>
    <row r="650" spans="1:8" s="26" customFormat="1" ht="36" customHeight="1" x14ac:dyDescent="0.2">
      <c r="A650" s="77" t="s">
        <v>124</v>
      </c>
      <c r="B650" s="28" t="s">
        <v>517</v>
      </c>
      <c r="C650" s="40" t="s">
        <v>190</v>
      </c>
      <c r="D650" s="41" t="s">
        <v>386</v>
      </c>
      <c r="E650" s="31"/>
      <c r="F650" s="150" t="s">
        <v>99</v>
      </c>
      <c r="G650" s="148"/>
      <c r="H650" s="149"/>
    </row>
    <row r="651" spans="1:8" s="26" customFormat="1" ht="36" customHeight="1" x14ac:dyDescent="0.2">
      <c r="A651" s="77" t="s">
        <v>700</v>
      </c>
      <c r="B651" s="36" t="s">
        <v>165</v>
      </c>
      <c r="C651" s="81" t="s">
        <v>305</v>
      </c>
      <c r="D651" s="30" t="s">
        <v>634</v>
      </c>
      <c r="E651" s="31" t="s">
        <v>107</v>
      </c>
      <c r="F651" s="39">
        <v>4</v>
      </c>
      <c r="G651" s="151"/>
      <c r="H651" s="152">
        <f>ROUND(G651*F651,2)</f>
        <v>0</v>
      </c>
    </row>
    <row r="652" spans="1:8" s="26" customFormat="1" ht="36" customHeight="1" x14ac:dyDescent="0.2">
      <c r="A652" s="77" t="s">
        <v>127</v>
      </c>
      <c r="B652" s="28" t="s">
        <v>518</v>
      </c>
      <c r="C652" s="29" t="s">
        <v>193</v>
      </c>
      <c r="D652" s="30" t="s">
        <v>3</v>
      </c>
      <c r="E652" s="31"/>
      <c r="F652" s="150" t="s">
        <v>99</v>
      </c>
      <c r="G652" s="148"/>
      <c r="H652" s="149"/>
    </row>
    <row r="653" spans="1:8" s="26" customFormat="1" ht="36" customHeight="1" x14ac:dyDescent="0.2">
      <c r="A653" s="77" t="s">
        <v>23</v>
      </c>
      <c r="B653" s="36" t="s">
        <v>165</v>
      </c>
      <c r="C653" s="81" t="s">
        <v>387</v>
      </c>
      <c r="D653" s="99"/>
      <c r="E653" s="31"/>
      <c r="F653" s="150" t="s">
        <v>99</v>
      </c>
      <c r="G653" s="148"/>
      <c r="H653" s="149"/>
    </row>
    <row r="654" spans="1:8" s="34" customFormat="1" ht="36" customHeight="1" x14ac:dyDescent="0.2">
      <c r="A654" s="77" t="s">
        <v>24</v>
      </c>
      <c r="B654" s="38" t="s">
        <v>266</v>
      </c>
      <c r="C654" s="83" t="s">
        <v>754</v>
      </c>
      <c r="D654" s="99"/>
      <c r="E654" s="31" t="s">
        <v>108</v>
      </c>
      <c r="F654" s="39">
        <v>16</v>
      </c>
      <c r="G654" s="151"/>
      <c r="H654" s="152">
        <f>ROUND(G654*F654,2)</f>
        <v>0</v>
      </c>
    </row>
    <row r="655" spans="1:8" s="34" customFormat="1" ht="36" customHeight="1" x14ac:dyDescent="0.2">
      <c r="A655" s="27"/>
      <c r="B655" s="28" t="s">
        <v>520</v>
      </c>
      <c r="C655" s="29" t="s">
        <v>388</v>
      </c>
      <c r="D655" s="30" t="s">
        <v>3</v>
      </c>
      <c r="E655" s="31" t="s">
        <v>107</v>
      </c>
      <c r="F655" s="39">
        <v>4</v>
      </c>
      <c r="G655" s="151"/>
      <c r="H655" s="152">
        <f>ROUND(G655*F655,2)</f>
        <v>0</v>
      </c>
    </row>
    <row r="656" spans="1:8" s="34" customFormat="1" ht="36" customHeight="1" x14ac:dyDescent="0.2">
      <c r="A656" s="84" t="s">
        <v>310</v>
      </c>
      <c r="B656" s="28" t="s">
        <v>521</v>
      </c>
      <c r="C656" s="29" t="s">
        <v>544</v>
      </c>
      <c r="D656" s="30" t="s">
        <v>362</v>
      </c>
      <c r="E656" s="31"/>
      <c r="F656" s="150" t="s">
        <v>99</v>
      </c>
      <c r="G656" s="148"/>
      <c r="H656" s="149"/>
    </row>
    <row r="657" spans="1:8" s="26" customFormat="1" ht="36" customHeight="1" x14ac:dyDescent="0.2">
      <c r="A657" s="84" t="s">
        <v>314</v>
      </c>
      <c r="B657" s="117" t="s">
        <v>165</v>
      </c>
      <c r="C657" s="118" t="s">
        <v>676</v>
      </c>
      <c r="D657" s="99"/>
      <c r="E657" s="119" t="s">
        <v>108</v>
      </c>
      <c r="F657" s="39">
        <v>50</v>
      </c>
      <c r="G657" s="151"/>
      <c r="H657" s="152">
        <f>ROUND(G657*F657,2)</f>
        <v>0</v>
      </c>
    </row>
    <row r="658" spans="1:8" s="26" customFormat="1" ht="36" customHeight="1" x14ac:dyDescent="0.2">
      <c r="A658" s="77" t="s">
        <v>27</v>
      </c>
      <c r="B658" s="28" t="s">
        <v>522</v>
      </c>
      <c r="C658" s="40" t="s">
        <v>316</v>
      </c>
      <c r="D658" s="41" t="s">
        <v>317</v>
      </c>
      <c r="E658" s="31"/>
      <c r="F658" s="150" t="s">
        <v>99</v>
      </c>
      <c r="G658" s="148"/>
      <c r="H658" s="149"/>
    </row>
    <row r="659" spans="1:8" s="26" customFormat="1" ht="36" customHeight="1" x14ac:dyDescent="0.2">
      <c r="A659" s="77" t="s">
        <v>28</v>
      </c>
      <c r="B659" s="36" t="s">
        <v>165</v>
      </c>
      <c r="C659" s="82" t="s">
        <v>335</v>
      </c>
      <c r="D659" s="99"/>
      <c r="E659" s="31" t="s">
        <v>107</v>
      </c>
      <c r="F659" s="39">
        <v>3</v>
      </c>
      <c r="G659" s="151"/>
      <c r="H659" s="152">
        <f>ROUND(G659*F659,2)</f>
        <v>0</v>
      </c>
    </row>
    <row r="660" spans="1:8" s="26" customFormat="1" ht="36" customHeight="1" x14ac:dyDescent="0.2">
      <c r="A660" s="77" t="s">
        <v>29</v>
      </c>
      <c r="B660" s="36" t="s">
        <v>166</v>
      </c>
      <c r="C660" s="82" t="s">
        <v>336</v>
      </c>
      <c r="D660" s="99"/>
      <c r="E660" s="31" t="s">
        <v>107</v>
      </c>
      <c r="F660" s="39">
        <v>3</v>
      </c>
      <c r="G660" s="151"/>
      <c r="H660" s="152">
        <f>ROUND(G660*F660,2)</f>
        <v>0</v>
      </c>
    </row>
    <row r="661" spans="1:8" s="26" customFormat="1" ht="36" customHeight="1" x14ac:dyDescent="0.2">
      <c r="A661" s="77" t="s">
        <v>30</v>
      </c>
      <c r="B661" s="28" t="s">
        <v>523</v>
      </c>
      <c r="C661" s="43" t="s">
        <v>194</v>
      </c>
      <c r="D661" s="30" t="s">
        <v>3</v>
      </c>
      <c r="E661" s="31"/>
      <c r="F661" s="150" t="s">
        <v>99</v>
      </c>
      <c r="G661" s="148"/>
      <c r="H661" s="149"/>
    </row>
    <row r="662" spans="1:8" s="26" customFormat="1" ht="36" customHeight="1" x14ac:dyDescent="0.2">
      <c r="A662" s="77" t="s">
        <v>31</v>
      </c>
      <c r="B662" s="36" t="s">
        <v>165</v>
      </c>
      <c r="C662" s="81" t="s">
        <v>389</v>
      </c>
      <c r="D662" s="99"/>
      <c r="E662" s="31"/>
      <c r="F662" s="150" t="s">
        <v>99</v>
      </c>
      <c r="G662" s="148"/>
      <c r="H662" s="149"/>
    </row>
    <row r="663" spans="1:8" s="34" customFormat="1" ht="36" customHeight="1" x14ac:dyDescent="0.2">
      <c r="A663" s="77" t="s">
        <v>32</v>
      </c>
      <c r="B663" s="38" t="s">
        <v>266</v>
      </c>
      <c r="C663" s="83" t="s">
        <v>677</v>
      </c>
      <c r="D663" s="99"/>
      <c r="E663" s="31" t="s">
        <v>107</v>
      </c>
      <c r="F663" s="39">
        <v>4</v>
      </c>
      <c r="G663" s="151"/>
      <c r="H663" s="152">
        <f>ROUND(G663*F663,2)</f>
        <v>0</v>
      </c>
    </row>
    <row r="664" spans="1:8" s="26" customFormat="1" ht="36" customHeight="1" x14ac:dyDescent="0.2">
      <c r="A664" s="27" t="s">
        <v>197</v>
      </c>
      <c r="B664" s="28" t="s">
        <v>524</v>
      </c>
      <c r="C664" s="29" t="s">
        <v>265</v>
      </c>
      <c r="D664" s="30" t="s">
        <v>3</v>
      </c>
      <c r="E664" s="31" t="s">
        <v>107</v>
      </c>
      <c r="F664" s="39">
        <v>4</v>
      </c>
      <c r="G664" s="151"/>
      <c r="H664" s="152">
        <f>ROUND(G664*F664,2)</f>
        <v>0</v>
      </c>
    </row>
    <row r="665" spans="1:8" s="88" customFormat="1" ht="30" customHeight="1" x14ac:dyDescent="0.2">
      <c r="A665" s="77" t="s">
        <v>201</v>
      </c>
      <c r="B665" s="28" t="s">
        <v>525</v>
      </c>
      <c r="C665" s="29" t="s">
        <v>155</v>
      </c>
      <c r="D665" s="30" t="s">
        <v>4</v>
      </c>
      <c r="E665" s="31" t="s">
        <v>108</v>
      </c>
      <c r="F665" s="39">
        <v>48</v>
      </c>
      <c r="G665" s="151"/>
      <c r="H665" s="152">
        <f>ROUND(G665*F665,2)</f>
        <v>0</v>
      </c>
    </row>
    <row r="666" spans="1:8" s="26" customFormat="1" ht="36" customHeight="1" x14ac:dyDescent="0.2">
      <c r="A666" s="173"/>
      <c r="B666" s="198" t="s">
        <v>526</v>
      </c>
      <c r="C666" s="89" t="s">
        <v>792</v>
      </c>
      <c r="D666" s="99"/>
      <c r="E666" s="91" t="s">
        <v>107</v>
      </c>
      <c r="F666" s="199">
        <v>1</v>
      </c>
      <c r="G666" s="151"/>
      <c r="H666" s="152">
        <f>ROUND(G666*F666,2)</f>
        <v>0</v>
      </c>
    </row>
    <row r="667" spans="1:8" s="26" customFormat="1" ht="36" customHeight="1" x14ac:dyDescent="0.2">
      <c r="A667" s="77" t="s">
        <v>307</v>
      </c>
      <c r="B667" s="28" t="s">
        <v>527</v>
      </c>
      <c r="C667" s="43" t="s">
        <v>308</v>
      </c>
      <c r="D667" s="217" t="s">
        <v>409</v>
      </c>
      <c r="E667" s="31"/>
      <c r="F667" s="150" t="s">
        <v>99</v>
      </c>
      <c r="G667" s="148"/>
      <c r="H667" s="149"/>
    </row>
    <row r="668" spans="1:8" s="26" customFormat="1" ht="36" customHeight="1" x14ac:dyDescent="0.2">
      <c r="A668" s="77" t="s">
        <v>309</v>
      </c>
      <c r="B668" s="36" t="s">
        <v>165</v>
      </c>
      <c r="C668" s="218" t="s">
        <v>351</v>
      </c>
      <c r="D668" s="217" t="s">
        <v>352</v>
      </c>
      <c r="E668" s="31" t="s">
        <v>104</v>
      </c>
      <c r="F668" s="39">
        <v>600</v>
      </c>
      <c r="G668" s="151"/>
      <c r="H668" s="152">
        <f>ROUND(G668*F668,2)</f>
        <v>0</v>
      </c>
    </row>
    <row r="669" spans="1:8" s="26" customFormat="1" ht="36" customHeight="1" x14ac:dyDescent="0.2">
      <c r="A669" s="77"/>
      <c r="B669" s="28" t="s">
        <v>528</v>
      </c>
      <c r="C669" s="43" t="s">
        <v>650</v>
      </c>
      <c r="D669" s="217" t="s">
        <v>462</v>
      </c>
      <c r="E669" s="31" t="s">
        <v>107</v>
      </c>
      <c r="F669" s="150">
        <v>1</v>
      </c>
      <c r="G669" s="151"/>
      <c r="H669" s="152">
        <f>ROUND(G669*F669,2)</f>
        <v>0</v>
      </c>
    </row>
    <row r="670" spans="1:8" s="26" customFormat="1" ht="36" customHeight="1" x14ac:dyDescent="0.2">
      <c r="A670" s="85"/>
      <c r="B670" s="200"/>
      <c r="C670" s="101" t="s">
        <v>119</v>
      </c>
      <c r="D670" s="99"/>
      <c r="E670" s="31"/>
      <c r="F670" s="150" t="s">
        <v>99</v>
      </c>
      <c r="G670" s="148"/>
      <c r="H670" s="149"/>
    </row>
    <row r="671" spans="1:8" s="26" customFormat="1" ht="36" customHeight="1" x14ac:dyDescent="0.2">
      <c r="A671" s="77" t="s">
        <v>128</v>
      </c>
      <c r="B671" s="28" t="s">
        <v>529</v>
      </c>
      <c r="C671" s="42" t="s">
        <v>318</v>
      </c>
      <c r="D671" s="41" t="s">
        <v>317</v>
      </c>
      <c r="E671" s="31" t="s">
        <v>107</v>
      </c>
      <c r="F671" s="39">
        <v>3</v>
      </c>
      <c r="G671" s="151"/>
      <c r="H671" s="152">
        <f>ROUND(G671*F671,2)</f>
        <v>0</v>
      </c>
    </row>
    <row r="672" spans="1:8" s="26" customFormat="1" ht="36" customHeight="1" x14ac:dyDescent="0.2">
      <c r="A672" s="84" t="s">
        <v>129</v>
      </c>
      <c r="B672" s="114" t="s">
        <v>530</v>
      </c>
      <c r="C672" s="115" t="s">
        <v>260</v>
      </c>
      <c r="D672" s="116" t="s">
        <v>3</v>
      </c>
      <c r="E672" s="31"/>
      <c r="F672" s="150" t="s">
        <v>99</v>
      </c>
      <c r="G672" s="148"/>
      <c r="H672" s="149"/>
    </row>
    <row r="673" spans="1:8" s="26" customFormat="1" ht="36" customHeight="1" x14ac:dyDescent="0.2">
      <c r="A673" s="84" t="s">
        <v>261</v>
      </c>
      <c r="B673" s="117" t="s">
        <v>165</v>
      </c>
      <c r="C673" s="118" t="s">
        <v>663</v>
      </c>
      <c r="D673" s="99"/>
      <c r="E673" s="119" t="s">
        <v>109</v>
      </c>
      <c r="F673" s="39">
        <v>1</v>
      </c>
      <c r="G673" s="151"/>
      <c r="H673" s="152">
        <f>ROUND(G673*F673,2)</f>
        <v>0</v>
      </c>
    </row>
    <row r="674" spans="1:8" s="26" customFormat="1" ht="36" customHeight="1" x14ac:dyDescent="0.2">
      <c r="A674" s="77" t="s">
        <v>130</v>
      </c>
      <c r="B674" s="28" t="s">
        <v>693</v>
      </c>
      <c r="C674" s="42" t="s">
        <v>337</v>
      </c>
      <c r="D674" s="41" t="s">
        <v>317</v>
      </c>
      <c r="E674" s="31"/>
      <c r="F674" s="150" t="s">
        <v>99</v>
      </c>
      <c r="G674" s="148"/>
      <c r="H674" s="149"/>
    </row>
    <row r="675" spans="1:8" s="26" customFormat="1" ht="36" customHeight="1" x14ac:dyDescent="0.2">
      <c r="A675" s="77" t="s">
        <v>131</v>
      </c>
      <c r="B675" s="36" t="s">
        <v>165</v>
      </c>
      <c r="C675" s="81" t="s">
        <v>294</v>
      </c>
      <c r="D675" s="99"/>
      <c r="E675" s="31" t="s">
        <v>107</v>
      </c>
      <c r="F675" s="39">
        <v>2</v>
      </c>
      <c r="G675" s="151"/>
      <c r="H675" s="152">
        <f>ROUND(G675*F675,2)</f>
        <v>0</v>
      </c>
    </row>
    <row r="676" spans="1:8" s="26" customFormat="1" ht="36" customHeight="1" x14ac:dyDescent="0.2">
      <c r="A676" s="77" t="s">
        <v>132</v>
      </c>
      <c r="B676" s="28" t="s">
        <v>694</v>
      </c>
      <c r="C676" s="29" t="s">
        <v>242</v>
      </c>
      <c r="D676" s="41" t="s">
        <v>317</v>
      </c>
      <c r="E676" s="31" t="s">
        <v>107</v>
      </c>
      <c r="F676" s="39">
        <v>3</v>
      </c>
      <c r="G676" s="151"/>
      <c r="H676" s="152">
        <f>ROUND(G676*F676,2)</f>
        <v>0</v>
      </c>
    </row>
    <row r="677" spans="1:8" s="26" customFormat="1" ht="36" customHeight="1" x14ac:dyDescent="0.2">
      <c r="A677" s="77" t="s">
        <v>208</v>
      </c>
      <c r="B677" s="28" t="s">
        <v>695</v>
      </c>
      <c r="C677" s="29" t="s">
        <v>244</v>
      </c>
      <c r="D677" s="41" t="s">
        <v>317</v>
      </c>
      <c r="E677" s="31" t="s">
        <v>107</v>
      </c>
      <c r="F677" s="39">
        <v>3</v>
      </c>
      <c r="G677" s="151"/>
      <c r="H677" s="152">
        <f>ROUND(G677*F677,2)</f>
        <v>0</v>
      </c>
    </row>
    <row r="678" spans="1:8" s="26" customFormat="1" ht="36" customHeight="1" x14ac:dyDescent="0.2">
      <c r="A678" s="84" t="s">
        <v>133</v>
      </c>
      <c r="B678" s="114" t="s">
        <v>696</v>
      </c>
      <c r="C678" s="115" t="s">
        <v>243</v>
      </c>
      <c r="D678" s="41" t="s">
        <v>317</v>
      </c>
      <c r="E678" s="119" t="s">
        <v>107</v>
      </c>
      <c r="F678" s="122">
        <v>1</v>
      </c>
      <c r="G678" s="151"/>
      <c r="H678" s="152">
        <f>ROUND(G678*F678,2)</f>
        <v>0</v>
      </c>
    </row>
    <row r="679" spans="1:8" s="26" customFormat="1" ht="36" customHeight="1" x14ac:dyDescent="0.2">
      <c r="A679" s="174" t="s">
        <v>134</v>
      </c>
      <c r="B679" s="201" t="s">
        <v>697</v>
      </c>
      <c r="C679" s="42" t="s">
        <v>245</v>
      </c>
      <c r="D679" s="41" t="s">
        <v>317</v>
      </c>
      <c r="E679" s="202" t="s">
        <v>107</v>
      </c>
      <c r="F679" s="203">
        <v>1</v>
      </c>
      <c r="G679" s="151"/>
      <c r="H679" s="152">
        <f>ROUND(G679*F679,2)</f>
        <v>0</v>
      </c>
    </row>
    <row r="680" spans="1:8" s="26" customFormat="1" ht="36" customHeight="1" x14ac:dyDescent="0.2">
      <c r="A680" s="84"/>
      <c r="B680" s="114" t="s">
        <v>698</v>
      </c>
      <c r="C680" s="115" t="s">
        <v>764</v>
      </c>
      <c r="D680" s="41" t="s">
        <v>765</v>
      </c>
      <c r="E680" s="31"/>
      <c r="F680" s="150" t="s">
        <v>99</v>
      </c>
      <c r="G680" s="148"/>
      <c r="H680" s="149"/>
    </row>
    <row r="681" spans="1:8" s="26" customFormat="1" ht="36" customHeight="1" x14ac:dyDescent="0.2">
      <c r="A681" s="174"/>
      <c r="B681" s="117" t="s">
        <v>165</v>
      </c>
      <c r="C681" s="118" t="s">
        <v>550</v>
      </c>
      <c r="D681" s="99"/>
      <c r="E681" s="119" t="s">
        <v>107</v>
      </c>
      <c r="F681" s="226">
        <v>1</v>
      </c>
      <c r="G681" s="151"/>
      <c r="H681" s="152">
        <f>ROUND(G681*F681,2)</f>
        <v>0</v>
      </c>
    </row>
    <row r="682" spans="1:8" s="26" customFormat="1" ht="36" customHeight="1" x14ac:dyDescent="0.2">
      <c r="A682" s="84"/>
      <c r="B682" s="114" t="s">
        <v>818</v>
      </c>
      <c r="C682" s="115" t="s">
        <v>766</v>
      </c>
      <c r="D682" s="41" t="s">
        <v>765</v>
      </c>
      <c r="E682" s="31"/>
      <c r="F682" s="150" t="s">
        <v>99</v>
      </c>
      <c r="G682" s="148"/>
      <c r="H682" s="149"/>
    </row>
    <row r="683" spans="1:8" s="26" customFormat="1" ht="36" customHeight="1" x14ac:dyDescent="0.2">
      <c r="A683" s="174"/>
      <c r="B683" s="117" t="s">
        <v>165</v>
      </c>
      <c r="C683" s="118" t="s">
        <v>550</v>
      </c>
      <c r="D683" s="99"/>
      <c r="E683" s="119" t="s">
        <v>107</v>
      </c>
      <c r="F683" s="226">
        <v>1</v>
      </c>
      <c r="G683" s="151"/>
      <c r="H683" s="152">
        <f>ROUND(G683*F683,2)</f>
        <v>0</v>
      </c>
    </row>
    <row r="684" spans="1:8" s="26" customFormat="1" ht="36" customHeight="1" x14ac:dyDescent="0.2">
      <c r="A684" s="87" t="s">
        <v>784</v>
      </c>
      <c r="B684" s="198" t="s">
        <v>819</v>
      </c>
      <c r="C684" s="89" t="s">
        <v>785</v>
      </c>
      <c r="D684" s="90" t="s">
        <v>765</v>
      </c>
      <c r="E684" s="91" t="s">
        <v>107</v>
      </c>
      <c r="F684" s="199">
        <v>1</v>
      </c>
      <c r="G684" s="219"/>
      <c r="H684" s="220">
        <f t="shared" ref="H684" si="13">ROUND(G684*F684,2)</f>
        <v>0</v>
      </c>
    </row>
    <row r="685" spans="1:8" s="26" customFormat="1" ht="36" customHeight="1" x14ac:dyDescent="0.2">
      <c r="A685" s="85"/>
      <c r="B685" s="97"/>
      <c r="C685" s="101" t="s">
        <v>120</v>
      </c>
      <c r="D685" s="99"/>
      <c r="E685" s="31"/>
      <c r="F685" s="150" t="s">
        <v>99</v>
      </c>
      <c r="G685" s="148"/>
      <c r="H685" s="149"/>
    </row>
    <row r="686" spans="1:8" s="26" customFormat="1" ht="36" customHeight="1" x14ac:dyDescent="0.2">
      <c r="A686" s="171" t="s">
        <v>135</v>
      </c>
      <c r="B686" s="28" t="s">
        <v>820</v>
      </c>
      <c r="C686" s="29" t="s">
        <v>78</v>
      </c>
      <c r="D686" s="30" t="s">
        <v>354</v>
      </c>
      <c r="E686" s="31"/>
      <c r="F686" s="150" t="s">
        <v>99</v>
      </c>
      <c r="G686" s="148"/>
      <c r="H686" s="149"/>
    </row>
    <row r="687" spans="1:8" s="26" customFormat="1" ht="36" customHeight="1" x14ac:dyDescent="0.2">
      <c r="A687" s="171" t="s">
        <v>136</v>
      </c>
      <c r="B687" s="36" t="s">
        <v>165</v>
      </c>
      <c r="C687" s="81" t="s">
        <v>295</v>
      </c>
      <c r="D687" s="99"/>
      <c r="E687" s="31" t="s">
        <v>104</v>
      </c>
      <c r="F687" s="32">
        <v>20</v>
      </c>
      <c r="G687" s="151"/>
      <c r="H687" s="152">
        <f>ROUND(G687*F687,2)</f>
        <v>0</v>
      </c>
    </row>
    <row r="688" spans="1:8" s="26" customFormat="1" ht="36" customHeight="1" x14ac:dyDescent="0.2">
      <c r="A688" s="171" t="s">
        <v>137</v>
      </c>
      <c r="B688" s="36" t="s">
        <v>166</v>
      </c>
      <c r="C688" s="81" t="s">
        <v>296</v>
      </c>
      <c r="D688" s="99"/>
      <c r="E688" s="31" t="s">
        <v>104</v>
      </c>
      <c r="F688" s="32">
        <v>280</v>
      </c>
      <c r="G688" s="151"/>
      <c r="H688" s="152">
        <f>ROUND(G688*F688,2)</f>
        <v>0</v>
      </c>
    </row>
    <row r="689" spans="1:8" s="26" customFormat="1" ht="36" customHeight="1" x14ac:dyDescent="0.2">
      <c r="A689" s="171"/>
      <c r="B689" s="28" t="s">
        <v>821</v>
      </c>
      <c r="C689" s="29" t="s">
        <v>456</v>
      </c>
      <c r="D689" s="30" t="s">
        <v>666</v>
      </c>
      <c r="E689" s="31"/>
      <c r="F689" s="150" t="s">
        <v>99</v>
      </c>
      <c r="G689" s="148"/>
      <c r="H689" s="149"/>
    </row>
    <row r="690" spans="1:8" s="26" customFormat="1" ht="63" customHeight="1" x14ac:dyDescent="0.2">
      <c r="A690" s="171"/>
      <c r="B690" s="36" t="s">
        <v>165</v>
      </c>
      <c r="C690" s="81" t="s">
        <v>457</v>
      </c>
      <c r="D690" s="99"/>
      <c r="E690" s="31" t="s">
        <v>107</v>
      </c>
      <c r="F690" s="32">
        <v>1</v>
      </c>
      <c r="G690" s="151"/>
      <c r="H690" s="152">
        <f>ROUND(G690*F690,2)</f>
        <v>0</v>
      </c>
    </row>
    <row r="691" spans="1:8" s="26" customFormat="1" ht="54" customHeight="1" x14ac:dyDescent="0.2">
      <c r="A691" s="171"/>
      <c r="B691" s="210" t="s">
        <v>828</v>
      </c>
      <c r="C691" s="109" t="s">
        <v>461</v>
      </c>
      <c r="D691" s="211" t="s">
        <v>667</v>
      </c>
      <c r="E691" s="44" t="s">
        <v>107</v>
      </c>
      <c r="F691" s="108">
        <v>4</v>
      </c>
      <c r="G691" s="153"/>
      <c r="H691" s="154">
        <f>ROUND(G691*F691,2)</f>
        <v>0</v>
      </c>
    </row>
    <row r="692" spans="1:8" ht="36" customHeight="1" thickBot="1" x14ac:dyDescent="0.25">
      <c r="A692" s="172"/>
      <c r="B692" s="46" t="str">
        <f>B595</f>
        <v>H</v>
      </c>
      <c r="C692" s="242" t="str">
        <f>C595</f>
        <v>MCFARLANE STREET NORTH - SUTHERLAND AVENUE TO ROVER AVENUE
(ASPHALT RECONSTRUCTION)</v>
      </c>
      <c r="D692" s="243"/>
      <c r="E692" s="243"/>
      <c r="F692" s="244"/>
      <c r="G692" s="48" t="s">
        <v>392</v>
      </c>
      <c r="H692" s="48">
        <f>SUM(H595:H691)</f>
        <v>0</v>
      </c>
    </row>
    <row r="693" spans="1:8" s="26" customFormat="1" ht="36" customHeight="1" thickTop="1" x14ac:dyDescent="0.2">
      <c r="A693" s="78"/>
      <c r="B693" s="245" t="s">
        <v>531</v>
      </c>
      <c r="C693" s="246"/>
      <c r="D693" s="246"/>
      <c r="E693" s="246"/>
      <c r="F693" s="247"/>
      <c r="G693" s="106"/>
      <c r="H693" s="49"/>
    </row>
    <row r="694" spans="1:8" s="75" customFormat="1" ht="30" customHeight="1" x14ac:dyDescent="0.2">
      <c r="A694" s="170"/>
      <c r="B694" s="96" t="s">
        <v>338</v>
      </c>
      <c r="C694" s="236" t="s">
        <v>532</v>
      </c>
      <c r="D694" s="237"/>
      <c r="E694" s="237"/>
      <c r="F694" s="238"/>
      <c r="G694" s="85"/>
      <c r="H694" s="78"/>
    </row>
    <row r="695" spans="1:8" s="75" customFormat="1" ht="35.1" customHeight="1" x14ac:dyDescent="0.25">
      <c r="A695" s="178"/>
      <c r="B695" s="112"/>
      <c r="C695" s="113" t="s">
        <v>707</v>
      </c>
      <c r="D695" s="99"/>
      <c r="E695" s="31"/>
      <c r="F695" s="150" t="s">
        <v>99</v>
      </c>
      <c r="G695" s="148"/>
      <c r="H695" s="149"/>
    </row>
    <row r="696" spans="1:8" s="75" customFormat="1" ht="30" customHeight="1" x14ac:dyDescent="0.2">
      <c r="A696" s="179"/>
      <c r="B696" s="114" t="s">
        <v>533</v>
      </c>
      <c r="C696" s="115" t="s">
        <v>534</v>
      </c>
      <c r="D696" s="116" t="s">
        <v>3</v>
      </c>
      <c r="E696" s="31"/>
      <c r="F696" s="150" t="s">
        <v>99</v>
      </c>
      <c r="G696" s="148"/>
      <c r="H696" s="149"/>
    </row>
    <row r="697" spans="1:8" s="75" customFormat="1" ht="30" customHeight="1" x14ac:dyDescent="0.2">
      <c r="A697" s="179" t="s">
        <v>708</v>
      </c>
      <c r="B697" s="117" t="s">
        <v>165</v>
      </c>
      <c r="C697" s="118" t="s">
        <v>535</v>
      </c>
      <c r="D697" s="99"/>
      <c r="E697" s="119" t="s">
        <v>109</v>
      </c>
      <c r="F697" s="120">
        <v>1</v>
      </c>
      <c r="G697" s="151"/>
      <c r="H697" s="121">
        <f>ROUND(G697*F697,2)</f>
        <v>0</v>
      </c>
    </row>
    <row r="698" spans="1:8" s="75" customFormat="1" ht="35.1" customHeight="1" x14ac:dyDescent="0.25">
      <c r="A698" s="178"/>
      <c r="B698" s="112"/>
      <c r="C698" s="113" t="s">
        <v>709</v>
      </c>
      <c r="D698" s="99"/>
      <c r="E698" s="31"/>
      <c r="F698" s="150" t="s">
        <v>99</v>
      </c>
      <c r="G698" s="148"/>
      <c r="H698" s="149"/>
    </row>
    <row r="699" spans="1:8" s="75" customFormat="1" ht="30" customHeight="1" x14ac:dyDescent="0.2">
      <c r="A699" s="179"/>
      <c r="B699" s="114" t="s">
        <v>536</v>
      </c>
      <c r="C699" s="115" t="s">
        <v>534</v>
      </c>
      <c r="D699" s="116" t="s">
        <v>3</v>
      </c>
      <c r="E699" s="31"/>
      <c r="F699" s="150" t="s">
        <v>99</v>
      </c>
      <c r="G699" s="148"/>
      <c r="H699" s="149"/>
    </row>
    <row r="700" spans="1:8" s="75" customFormat="1" ht="30" customHeight="1" x14ac:dyDescent="0.2">
      <c r="A700" s="179" t="s">
        <v>708</v>
      </c>
      <c r="B700" s="117" t="s">
        <v>165</v>
      </c>
      <c r="C700" s="118" t="s">
        <v>535</v>
      </c>
      <c r="D700" s="99"/>
      <c r="E700" s="119" t="s">
        <v>109</v>
      </c>
      <c r="F700" s="120">
        <v>1</v>
      </c>
      <c r="G700" s="151"/>
      <c r="H700" s="121">
        <f>ROUND(G700*F700,2)</f>
        <v>0</v>
      </c>
    </row>
    <row r="701" spans="1:8" s="75" customFormat="1" ht="35.1" customHeight="1" x14ac:dyDescent="0.25">
      <c r="A701" s="178"/>
      <c r="B701" s="112"/>
      <c r="C701" s="113" t="s">
        <v>710</v>
      </c>
      <c r="D701" s="99"/>
      <c r="E701" s="31"/>
      <c r="F701" s="150" t="s">
        <v>99</v>
      </c>
      <c r="G701" s="148"/>
      <c r="H701" s="149"/>
    </row>
    <row r="702" spans="1:8" s="75" customFormat="1" ht="30" customHeight="1" x14ac:dyDescent="0.2">
      <c r="A702" s="179"/>
      <c r="B702" s="114" t="s">
        <v>537</v>
      </c>
      <c r="C702" s="115" t="s">
        <v>534</v>
      </c>
      <c r="D702" s="116" t="s">
        <v>3</v>
      </c>
      <c r="E702" s="31"/>
      <c r="F702" s="150" t="s">
        <v>99</v>
      </c>
      <c r="G702" s="148"/>
      <c r="H702" s="149"/>
    </row>
    <row r="703" spans="1:8" s="76" customFormat="1" ht="30" customHeight="1" x14ac:dyDescent="0.2">
      <c r="A703" s="179" t="s">
        <v>708</v>
      </c>
      <c r="B703" s="117" t="s">
        <v>165</v>
      </c>
      <c r="C703" s="118" t="s">
        <v>535</v>
      </c>
      <c r="D703" s="99"/>
      <c r="E703" s="119" t="s">
        <v>109</v>
      </c>
      <c r="F703" s="120">
        <v>1</v>
      </c>
      <c r="G703" s="151"/>
      <c r="H703" s="121">
        <f>ROUND(G703*F703,2)</f>
        <v>0</v>
      </c>
    </row>
    <row r="704" spans="1:8" s="76" customFormat="1" ht="30" customHeight="1" x14ac:dyDescent="0.2">
      <c r="A704" s="180" t="s">
        <v>129</v>
      </c>
      <c r="B704" s="114" t="s">
        <v>538</v>
      </c>
      <c r="C704" s="115" t="s">
        <v>260</v>
      </c>
      <c r="D704" s="116" t="s">
        <v>3</v>
      </c>
      <c r="E704" s="31"/>
      <c r="F704" s="150" t="s">
        <v>99</v>
      </c>
      <c r="G704" s="148"/>
      <c r="H704" s="149"/>
    </row>
    <row r="705" spans="1:8" s="75" customFormat="1" ht="30" customHeight="1" x14ac:dyDescent="0.2">
      <c r="A705" s="180" t="s">
        <v>261</v>
      </c>
      <c r="B705" s="117" t="s">
        <v>165</v>
      </c>
      <c r="C705" s="118" t="s">
        <v>663</v>
      </c>
      <c r="D705" s="99"/>
      <c r="E705" s="119" t="s">
        <v>109</v>
      </c>
      <c r="F705" s="120">
        <f>CEILING(1.75,1)</f>
        <v>2</v>
      </c>
      <c r="G705" s="151"/>
      <c r="H705" s="121">
        <f>ROUND(G705*F705,2)</f>
        <v>0</v>
      </c>
    </row>
    <row r="706" spans="1:8" s="75" customFormat="1" ht="35.1" customHeight="1" x14ac:dyDescent="0.25">
      <c r="A706" s="178"/>
      <c r="B706" s="112"/>
      <c r="C706" s="113" t="s">
        <v>710</v>
      </c>
      <c r="D706" s="99"/>
      <c r="E706" s="31"/>
      <c r="F706" s="150" t="s">
        <v>99</v>
      </c>
      <c r="G706" s="148"/>
      <c r="H706" s="149"/>
    </row>
    <row r="707" spans="1:8" s="75" customFormat="1" ht="30" customHeight="1" x14ac:dyDescent="0.2">
      <c r="A707" s="179"/>
      <c r="B707" s="114" t="s">
        <v>540</v>
      </c>
      <c r="C707" s="115" t="s">
        <v>534</v>
      </c>
      <c r="D707" s="116" t="s">
        <v>3</v>
      </c>
      <c r="E707" s="31"/>
      <c r="F707" s="150" t="s">
        <v>99</v>
      </c>
      <c r="G707" s="148"/>
      <c r="H707" s="149"/>
    </row>
    <row r="708" spans="1:8" s="76" customFormat="1" ht="30" customHeight="1" x14ac:dyDescent="0.2">
      <c r="A708" s="179" t="s">
        <v>708</v>
      </c>
      <c r="B708" s="117" t="s">
        <v>165</v>
      </c>
      <c r="C708" s="118" t="s">
        <v>535</v>
      </c>
      <c r="D708" s="99"/>
      <c r="E708" s="119" t="s">
        <v>109</v>
      </c>
      <c r="F708" s="120">
        <v>1</v>
      </c>
      <c r="G708" s="151"/>
      <c r="H708" s="121">
        <f>ROUND(G708*F708,2)</f>
        <v>0</v>
      </c>
    </row>
    <row r="709" spans="1:8" s="76" customFormat="1" ht="30" customHeight="1" x14ac:dyDescent="0.2">
      <c r="A709" s="180" t="s">
        <v>129</v>
      </c>
      <c r="B709" s="114" t="s">
        <v>543</v>
      </c>
      <c r="C709" s="115" t="s">
        <v>260</v>
      </c>
      <c r="D709" s="116" t="s">
        <v>3</v>
      </c>
      <c r="E709" s="31"/>
      <c r="F709" s="150" t="s">
        <v>99</v>
      </c>
      <c r="G709" s="148"/>
      <c r="H709" s="149"/>
    </row>
    <row r="710" spans="1:8" s="75" customFormat="1" ht="30" customHeight="1" x14ac:dyDescent="0.2">
      <c r="A710" s="180" t="s">
        <v>261</v>
      </c>
      <c r="B710" s="117" t="s">
        <v>165</v>
      </c>
      <c r="C710" s="118" t="s">
        <v>663</v>
      </c>
      <c r="D710" s="99"/>
      <c r="E710" s="119" t="s">
        <v>109</v>
      </c>
      <c r="F710" s="120">
        <f>CEILING(1.75,1)</f>
        <v>2</v>
      </c>
      <c r="G710" s="151"/>
      <c r="H710" s="121">
        <f>ROUND(G710*F710,2)</f>
        <v>0</v>
      </c>
    </row>
    <row r="711" spans="1:8" s="76" customFormat="1" ht="30" customHeight="1" x14ac:dyDescent="0.25">
      <c r="A711" s="178"/>
      <c r="B711" s="112"/>
      <c r="C711" s="113" t="s">
        <v>711</v>
      </c>
      <c r="D711" s="99"/>
      <c r="E711" s="31"/>
      <c r="F711" s="150" t="s">
        <v>99</v>
      </c>
      <c r="G711" s="148"/>
      <c r="H711" s="149"/>
    </row>
    <row r="712" spans="1:8" s="76" customFormat="1" ht="30" customHeight="1" x14ac:dyDescent="0.2">
      <c r="A712" s="180" t="s">
        <v>129</v>
      </c>
      <c r="B712" s="114" t="s">
        <v>545</v>
      </c>
      <c r="C712" s="115" t="s">
        <v>260</v>
      </c>
      <c r="D712" s="116" t="s">
        <v>3</v>
      </c>
      <c r="E712" s="31"/>
      <c r="F712" s="150" t="s">
        <v>99</v>
      </c>
      <c r="G712" s="148"/>
      <c r="H712" s="149"/>
    </row>
    <row r="713" spans="1:8" s="75" customFormat="1" ht="30" customHeight="1" x14ac:dyDescent="0.2">
      <c r="A713" s="180" t="s">
        <v>261</v>
      </c>
      <c r="B713" s="117" t="s">
        <v>165</v>
      </c>
      <c r="C713" s="118" t="s">
        <v>663</v>
      </c>
      <c r="D713" s="99"/>
      <c r="E713" s="119" t="s">
        <v>109</v>
      </c>
      <c r="F713" s="120">
        <f>CEILING(0.6,1)</f>
        <v>1</v>
      </c>
      <c r="G713" s="151"/>
      <c r="H713" s="121">
        <f>ROUND(G713*F713,2)</f>
        <v>0</v>
      </c>
    </row>
    <row r="714" spans="1:8" s="76" customFormat="1" ht="30" customHeight="1" x14ac:dyDescent="0.25">
      <c r="A714" s="178"/>
      <c r="B714" s="112"/>
      <c r="C714" s="113" t="s">
        <v>712</v>
      </c>
      <c r="D714" s="99"/>
      <c r="E714" s="31"/>
      <c r="F714" s="150" t="s">
        <v>99</v>
      </c>
      <c r="G714" s="148"/>
      <c r="H714" s="149"/>
    </row>
    <row r="715" spans="1:8" s="76" customFormat="1" ht="30" customHeight="1" x14ac:dyDescent="0.2">
      <c r="A715" s="180" t="s">
        <v>129</v>
      </c>
      <c r="B715" s="114" t="s">
        <v>547</v>
      </c>
      <c r="C715" s="115" t="s">
        <v>260</v>
      </c>
      <c r="D715" s="116" t="s">
        <v>3</v>
      </c>
      <c r="E715" s="31"/>
      <c r="F715" s="150" t="s">
        <v>99</v>
      </c>
      <c r="G715" s="148"/>
      <c r="H715" s="149"/>
    </row>
    <row r="716" spans="1:8" s="75" customFormat="1" ht="30" customHeight="1" x14ac:dyDescent="0.2">
      <c r="A716" s="180" t="s">
        <v>261</v>
      </c>
      <c r="B716" s="117" t="s">
        <v>165</v>
      </c>
      <c r="C716" s="118" t="s">
        <v>663</v>
      </c>
      <c r="D716" s="99"/>
      <c r="E716" s="119" t="s">
        <v>109</v>
      </c>
      <c r="F716" s="120">
        <f>CEILING(0.7,1)</f>
        <v>1</v>
      </c>
      <c r="G716" s="151"/>
      <c r="H716" s="121">
        <f>ROUND(G716*F716,2)</f>
        <v>0</v>
      </c>
    </row>
    <row r="717" spans="1:8" s="76" customFormat="1" ht="30" customHeight="1" x14ac:dyDescent="0.25">
      <c r="A717" s="178"/>
      <c r="B717" s="112"/>
      <c r="C717" s="113" t="s">
        <v>713</v>
      </c>
      <c r="D717" s="99"/>
      <c r="E717" s="31"/>
      <c r="F717" s="150" t="s">
        <v>99</v>
      </c>
      <c r="G717" s="148"/>
      <c r="H717" s="149"/>
    </row>
    <row r="718" spans="1:8" s="76" customFormat="1" ht="30" customHeight="1" x14ac:dyDescent="0.2">
      <c r="A718" s="180" t="s">
        <v>129</v>
      </c>
      <c r="B718" s="114" t="s">
        <v>553</v>
      </c>
      <c r="C718" s="115" t="s">
        <v>260</v>
      </c>
      <c r="D718" s="116" t="s">
        <v>3</v>
      </c>
      <c r="E718" s="31"/>
      <c r="F718" s="150" t="s">
        <v>99</v>
      </c>
      <c r="G718" s="148"/>
      <c r="H718" s="149"/>
    </row>
    <row r="719" spans="1:8" s="75" customFormat="1" ht="30" customHeight="1" x14ac:dyDescent="0.2">
      <c r="A719" s="180" t="s">
        <v>261</v>
      </c>
      <c r="B719" s="117" t="s">
        <v>165</v>
      </c>
      <c r="C719" s="118" t="s">
        <v>663</v>
      </c>
      <c r="D719" s="99"/>
      <c r="E719" s="119" t="s">
        <v>109</v>
      </c>
      <c r="F719" s="120">
        <f>CEILING(0.9,1)</f>
        <v>1</v>
      </c>
      <c r="G719" s="151"/>
      <c r="H719" s="121">
        <f>ROUND(G719*F719,2)</f>
        <v>0</v>
      </c>
    </row>
    <row r="720" spans="1:8" s="26" customFormat="1" ht="36" customHeight="1" x14ac:dyDescent="0.25">
      <c r="A720" s="178"/>
      <c r="B720" s="112"/>
      <c r="C720" s="113" t="s">
        <v>714</v>
      </c>
      <c r="D720" s="99"/>
      <c r="E720" s="31"/>
      <c r="F720" s="150" t="s">
        <v>99</v>
      </c>
      <c r="G720" s="148"/>
      <c r="H720" s="149"/>
    </row>
    <row r="721" spans="1:8" s="26" customFormat="1" ht="36" customHeight="1" x14ac:dyDescent="0.2">
      <c r="A721" s="77" t="s">
        <v>27</v>
      </c>
      <c r="B721" s="28" t="s">
        <v>555</v>
      </c>
      <c r="C721" s="40" t="s">
        <v>316</v>
      </c>
      <c r="D721" s="41" t="s">
        <v>317</v>
      </c>
      <c r="E721" s="31"/>
      <c r="F721" s="150" t="s">
        <v>99</v>
      </c>
      <c r="G721" s="148"/>
      <c r="H721" s="149"/>
    </row>
    <row r="722" spans="1:8" s="75" customFormat="1" ht="30" customHeight="1" x14ac:dyDescent="0.2">
      <c r="A722" s="77" t="s">
        <v>28</v>
      </c>
      <c r="B722" s="36" t="s">
        <v>165</v>
      </c>
      <c r="C722" s="82" t="s">
        <v>335</v>
      </c>
      <c r="D722" s="99"/>
      <c r="E722" s="31" t="s">
        <v>107</v>
      </c>
      <c r="F722" s="39">
        <v>1</v>
      </c>
      <c r="G722" s="151"/>
      <c r="H722" s="152">
        <f>ROUND(G722*F722,2)</f>
        <v>0</v>
      </c>
    </row>
    <row r="723" spans="1:8" s="75" customFormat="1" ht="35.1" customHeight="1" x14ac:dyDescent="0.25">
      <c r="A723" s="178"/>
      <c r="B723" s="112"/>
      <c r="C723" s="113" t="s">
        <v>715</v>
      </c>
      <c r="D723" s="99"/>
      <c r="E723" s="31"/>
      <c r="F723" s="150" t="s">
        <v>99</v>
      </c>
      <c r="G723" s="148"/>
      <c r="H723" s="149"/>
    </row>
    <row r="724" spans="1:8" s="75" customFormat="1" ht="30" customHeight="1" x14ac:dyDescent="0.2">
      <c r="A724" s="179"/>
      <c r="B724" s="114" t="s">
        <v>557</v>
      </c>
      <c r="C724" s="115" t="s">
        <v>534</v>
      </c>
      <c r="D724" s="116" t="s">
        <v>3</v>
      </c>
      <c r="E724" s="31"/>
      <c r="F724" s="150" t="s">
        <v>99</v>
      </c>
      <c r="G724" s="148"/>
      <c r="H724" s="149"/>
    </row>
    <row r="725" spans="1:8" s="75" customFormat="1" ht="30" customHeight="1" x14ac:dyDescent="0.2">
      <c r="A725" s="179" t="s">
        <v>708</v>
      </c>
      <c r="B725" s="117" t="s">
        <v>165</v>
      </c>
      <c r="C725" s="118" t="s">
        <v>535</v>
      </c>
      <c r="D725" s="99"/>
      <c r="E725" s="119" t="s">
        <v>109</v>
      </c>
      <c r="F725" s="120">
        <v>1</v>
      </c>
      <c r="G725" s="151"/>
      <c r="H725" s="121">
        <f>ROUND(G725*F725,2)</f>
        <v>0</v>
      </c>
    </row>
    <row r="726" spans="1:8" s="26" customFormat="1" ht="36" customHeight="1" x14ac:dyDescent="0.25">
      <c r="A726" s="178"/>
      <c r="B726" s="112"/>
      <c r="C726" s="113" t="s">
        <v>716</v>
      </c>
      <c r="D726" s="99"/>
      <c r="E726" s="31"/>
      <c r="F726" s="150" t="s">
        <v>99</v>
      </c>
      <c r="G726" s="148"/>
      <c r="H726" s="149"/>
    </row>
    <row r="727" spans="1:8" s="26" customFormat="1" ht="36" customHeight="1" x14ac:dyDescent="0.2">
      <c r="A727" s="77" t="s">
        <v>27</v>
      </c>
      <c r="B727" s="28" t="s">
        <v>559</v>
      </c>
      <c r="C727" s="40" t="s">
        <v>316</v>
      </c>
      <c r="D727" s="41" t="s">
        <v>317</v>
      </c>
      <c r="E727" s="31"/>
      <c r="F727" s="150" t="s">
        <v>99</v>
      </c>
      <c r="G727" s="148"/>
      <c r="H727" s="149"/>
    </row>
    <row r="728" spans="1:8" s="76" customFormat="1" ht="30" customHeight="1" x14ac:dyDescent="0.2">
      <c r="A728" s="77" t="s">
        <v>28</v>
      </c>
      <c r="B728" s="36" t="s">
        <v>165</v>
      </c>
      <c r="C728" s="82" t="s">
        <v>335</v>
      </c>
      <c r="D728" s="99"/>
      <c r="E728" s="31" t="s">
        <v>107</v>
      </c>
      <c r="F728" s="39">
        <v>1</v>
      </c>
      <c r="G728" s="151"/>
      <c r="H728" s="152">
        <f>ROUND(G728*F728,2)</f>
        <v>0</v>
      </c>
    </row>
    <row r="729" spans="1:8" s="76" customFormat="1" ht="30" customHeight="1" x14ac:dyDescent="0.2">
      <c r="A729" s="180" t="s">
        <v>129</v>
      </c>
      <c r="B729" s="114" t="s">
        <v>562</v>
      </c>
      <c r="C729" s="115" t="s">
        <v>260</v>
      </c>
      <c r="D729" s="116" t="s">
        <v>3</v>
      </c>
      <c r="E729" s="31"/>
      <c r="F729" s="150" t="s">
        <v>99</v>
      </c>
      <c r="G729" s="148"/>
      <c r="H729" s="149"/>
    </row>
    <row r="730" spans="1:8" s="75" customFormat="1" ht="30" customHeight="1" x14ac:dyDescent="0.2">
      <c r="A730" s="180" t="s">
        <v>261</v>
      </c>
      <c r="B730" s="117" t="s">
        <v>165</v>
      </c>
      <c r="C730" s="118" t="s">
        <v>663</v>
      </c>
      <c r="D730" s="99"/>
      <c r="E730" s="119" t="s">
        <v>109</v>
      </c>
      <c r="F730" s="120">
        <f>CEILING(1.1,1)</f>
        <v>2</v>
      </c>
      <c r="G730" s="151"/>
      <c r="H730" s="121">
        <f>ROUND(G730*F730,2)</f>
        <v>0</v>
      </c>
    </row>
    <row r="731" spans="1:8" s="75" customFormat="1" ht="35.1" customHeight="1" x14ac:dyDescent="0.25">
      <c r="A731" s="178"/>
      <c r="B731" s="112"/>
      <c r="C731" s="113" t="s">
        <v>715</v>
      </c>
      <c r="D731" s="99"/>
      <c r="E731" s="31"/>
      <c r="F731" s="150" t="s">
        <v>99</v>
      </c>
      <c r="G731" s="148"/>
      <c r="H731" s="149"/>
    </row>
    <row r="732" spans="1:8" s="75" customFormat="1" ht="30" customHeight="1" x14ac:dyDescent="0.2">
      <c r="A732" s="179"/>
      <c r="B732" s="114" t="s">
        <v>589</v>
      </c>
      <c r="C732" s="115" t="s">
        <v>534</v>
      </c>
      <c r="D732" s="116" t="s">
        <v>3</v>
      </c>
      <c r="E732" s="31"/>
      <c r="F732" s="150" t="s">
        <v>99</v>
      </c>
      <c r="G732" s="148"/>
      <c r="H732" s="149"/>
    </row>
    <row r="733" spans="1:8" s="75" customFormat="1" ht="30" customHeight="1" x14ac:dyDescent="0.2">
      <c r="A733" s="179" t="s">
        <v>708</v>
      </c>
      <c r="B733" s="117" t="s">
        <v>165</v>
      </c>
      <c r="C733" s="118" t="s">
        <v>535</v>
      </c>
      <c r="D733" s="99"/>
      <c r="E733" s="119" t="s">
        <v>109</v>
      </c>
      <c r="F733" s="120">
        <v>1</v>
      </c>
      <c r="G733" s="151"/>
      <c r="H733" s="121">
        <f>ROUND(G733*F733,2)</f>
        <v>0</v>
      </c>
    </row>
    <row r="734" spans="1:8" s="75" customFormat="1" ht="30" customHeight="1" x14ac:dyDescent="0.2">
      <c r="A734" s="179"/>
      <c r="B734" s="117" t="s">
        <v>166</v>
      </c>
      <c r="C734" s="118" t="s">
        <v>717</v>
      </c>
      <c r="D734" s="99"/>
      <c r="E734" s="119" t="s">
        <v>107</v>
      </c>
      <c r="F734" s="122">
        <v>1</v>
      </c>
      <c r="G734" s="151"/>
      <c r="H734" s="121">
        <f>ROUND(G734*F734,2)</f>
        <v>0</v>
      </c>
    </row>
    <row r="735" spans="1:8" s="75" customFormat="1" ht="35.1" customHeight="1" x14ac:dyDescent="0.25">
      <c r="A735" s="178"/>
      <c r="B735" s="112"/>
      <c r="C735" s="113" t="s">
        <v>718</v>
      </c>
      <c r="D735" s="99"/>
      <c r="E735" s="31"/>
      <c r="F735" s="150" t="s">
        <v>99</v>
      </c>
      <c r="G735" s="148"/>
      <c r="H735" s="149"/>
    </row>
    <row r="736" spans="1:8" s="75" customFormat="1" ht="30" customHeight="1" x14ac:dyDescent="0.2">
      <c r="A736" s="179"/>
      <c r="B736" s="114" t="s">
        <v>590</v>
      </c>
      <c r="C736" s="115" t="s">
        <v>534</v>
      </c>
      <c r="D736" s="116" t="s">
        <v>3</v>
      </c>
      <c r="E736" s="31"/>
      <c r="F736" s="150" t="s">
        <v>99</v>
      </c>
      <c r="G736" s="148"/>
      <c r="H736" s="149"/>
    </row>
    <row r="737" spans="1:8" s="75" customFormat="1" ht="30" customHeight="1" x14ac:dyDescent="0.2">
      <c r="A737" s="179" t="s">
        <v>708</v>
      </c>
      <c r="B737" s="117" t="s">
        <v>165</v>
      </c>
      <c r="C737" s="118" t="s">
        <v>535</v>
      </c>
      <c r="D737" s="99"/>
      <c r="E737" s="119" t="s">
        <v>109</v>
      </c>
      <c r="F737" s="120">
        <v>1</v>
      </c>
      <c r="G737" s="151"/>
      <c r="H737" s="121">
        <f>ROUND(G737*F737,2)</f>
        <v>0</v>
      </c>
    </row>
    <row r="738" spans="1:8" s="75" customFormat="1" ht="30" customHeight="1" x14ac:dyDescent="0.2">
      <c r="A738" s="179"/>
      <c r="B738" s="117" t="s">
        <v>166</v>
      </c>
      <c r="C738" s="118" t="s">
        <v>717</v>
      </c>
      <c r="D738" s="99"/>
      <c r="E738" s="119" t="s">
        <v>107</v>
      </c>
      <c r="F738" s="122">
        <v>1</v>
      </c>
      <c r="G738" s="151"/>
      <c r="H738" s="121">
        <f>ROUND(G738*F738,2)</f>
        <v>0</v>
      </c>
    </row>
    <row r="739" spans="1:8" s="75" customFormat="1" ht="35.1" customHeight="1" x14ac:dyDescent="0.25">
      <c r="A739" s="178"/>
      <c r="B739" s="112"/>
      <c r="C739" s="113" t="s">
        <v>719</v>
      </c>
      <c r="D739" s="99"/>
      <c r="E739" s="31"/>
      <c r="F739" s="150" t="s">
        <v>99</v>
      </c>
      <c r="G739" s="148"/>
      <c r="H739" s="149"/>
    </row>
    <row r="740" spans="1:8" s="75" customFormat="1" ht="30" customHeight="1" x14ac:dyDescent="0.2">
      <c r="A740" s="179"/>
      <c r="B740" s="114" t="s">
        <v>591</v>
      </c>
      <c r="C740" s="115" t="s">
        <v>534</v>
      </c>
      <c r="D740" s="116" t="s">
        <v>3</v>
      </c>
      <c r="E740" s="31"/>
      <c r="F740" s="150" t="s">
        <v>99</v>
      </c>
      <c r="G740" s="148"/>
      <c r="H740" s="149"/>
    </row>
    <row r="741" spans="1:8" s="75" customFormat="1" ht="30" customHeight="1" x14ac:dyDescent="0.2">
      <c r="A741" s="179"/>
      <c r="B741" s="117" t="s">
        <v>165</v>
      </c>
      <c r="C741" s="118" t="s">
        <v>717</v>
      </c>
      <c r="D741" s="99"/>
      <c r="E741" s="119" t="s">
        <v>107</v>
      </c>
      <c r="F741" s="122">
        <v>1</v>
      </c>
      <c r="G741" s="151"/>
      <c r="H741" s="121">
        <f>ROUND(G741*F741,2)</f>
        <v>0</v>
      </c>
    </row>
    <row r="742" spans="1:8" s="75" customFormat="1" ht="35.1" customHeight="1" x14ac:dyDescent="0.25">
      <c r="A742" s="178"/>
      <c r="B742" s="112"/>
      <c r="C742" s="113" t="s">
        <v>720</v>
      </c>
      <c r="D742" s="99"/>
      <c r="E742" s="31"/>
      <c r="F742" s="150" t="s">
        <v>99</v>
      </c>
      <c r="G742" s="148"/>
      <c r="H742" s="149"/>
    </row>
    <row r="743" spans="1:8" s="75" customFormat="1" ht="30" customHeight="1" x14ac:dyDescent="0.2">
      <c r="A743" s="179"/>
      <c r="B743" s="114" t="s">
        <v>592</v>
      </c>
      <c r="C743" s="115" t="s">
        <v>534</v>
      </c>
      <c r="D743" s="116" t="s">
        <v>3</v>
      </c>
      <c r="E743" s="31"/>
      <c r="F743" s="150" t="s">
        <v>99</v>
      </c>
      <c r="G743" s="148"/>
      <c r="H743" s="149"/>
    </row>
    <row r="744" spans="1:8" s="75" customFormat="1" ht="30" customHeight="1" x14ac:dyDescent="0.2">
      <c r="A744" s="179" t="s">
        <v>708</v>
      </c>
      <c r="B744" s="117" t="s">
        <v>165</v>
      </c>
      <c r="C744" s="118" t="s">
        <v>535</v>
      </c>
      <c r="D744" s="99"/>
      <c r="E744" s="119" t="s">
        <v>109</v>
      </c>
      <c r="F744" s="120">
        <v>1</v>
      </c>
      <c r="G744" s="151"/>
      <c r="H744" s="121">
        <f>ROUND(G744*F744,2)</f>
        <v>0</v>
      </c>
    </row>
    <row r="745" spans="1:8" s="75" customFormat="1" ht="35.1" customHeight="1" x14ac:dyDescent="0.25">
      <c r="A745" s="178"/>
      <c r="B745" s="112"/>
      <c r="C745" s="113" t="s">
        <v>721</v>
      </c>
      <c r="D745" s="99"/>
      <c r="E745" s="31"/>
      <c r="F745" s="150" t="s">
        <v>99</v>
      </c>
      <c r="G745" s="148"/>
      <c r="H745" s="149"/>
    </row>
    <row r="746" spans="1:8" s="75" customFormat="1" ht="30" customHeight="1" x14ac:dyDescent="0.2">
      <c r="A746" s="179"/>
      <c r="B746" s="114" t="s">
        <v>593</v>
      </c>
      <c r="C746" s="115" t="s">
        <v>534</v>
      </c>
      <c r="D746" s="116" t="s">
        <v>3</v>
      </c>
      <c r="E746" s="31"/>
      <c r="F746" s="150" t="s">
        <v>99</v>
      </c>
      <c r="G746" s="148"/>
      <c r="H746" s="149"/>
    </row>
    <row r="747" spans="1:8" s="75" customFormat="1" ht="30" customHeight="1" x14ac:dyDescent="0.2">
      <c r="A747" s="179" t="s">
        <v>708</v>
      </c>
      <c r="B747" s="117" t="s">
        <v>165</v>
      </c>
      <c r="C747" s="118" t="s">
        <v>535</v>
      </c>
      <c r="D747" s="99"/>
      <c r="E747" s="119" t="s">
        <v>109</v>
      </c>
      <c r="F747" s="120">
        <v>1</v>
      </c>
      <c r="G747" s="151"/>
      <c r="H747" s="121">
        <f>ROUND(G747*F747,2)</f>
        <v>0</v>
      </c>
    </row>
    <row r="748" spans="1:8" s="75" customFormat="1" ht="35.1" customHeight="1" x14ac:dyDescent="0.25">
      <c r="A748" s="178"/>
      <c r="B748" s="112"/>
      <c r="C748" s="113" t="s">
        <v>722</v>
      </c>
      <c r="D748" s="99"/>
      <c r="E748" s="31"/>
      <c r="F748" s="150" t="s">
        <v>99</v>
      </c>
      <c r="G748" s="148"/>
      <c r="H748" s="149"/>
    </row>
    <row r="749" spans="1:8" s="75" customFormat="1" ht="30" customHeight="1" x14ac:dyDescent="0.2">
      <c r="A749" s="179"/>
      <c r="B749" s="114" t="s">
        <v>594</v>
      </c>
      <c r="C749" s="115" t="s">
        <v>534</v>
      </c>
      <c r="D749" s="116" t="s">
        <v>3</v>
      </c>
      <c r="E749" s="31"/>
      <c r="F749" s="150" t="s">
        <v>99</v>
      </c>
      <c r="G749" s="148"/>
      <c r="H749" s="149"/>
    </row>
    <row r="750" spans="1:8" s="75" customFormat="1" ht="30" customHeight="1" x14ac:dyDescent="0.2">
      <c r="A750" s="179" t="s">
        <v>708</v>
      </c>
      <c r="B750" s="117" t="s">
        <v>165</v>
      </c>
      <c r="C750" s="118" t="s">
        <v>535</v>
      </c>
      <c r="D750" s="99"/>
      <c r="E750" s="119" t="s">
        <v>109</v>
      </c>
      <c r="F750" s="120">
        <v>1</v>
      </c>
      <c r="G750" s="151"/>
      <c r="H750" s="121">
        <f>ROUND(G750*F750,2)</f>
        <v>0</v>
      </c>
    </row>
    <row r="751" spans="1:8" s="76" customFormat="1" ht="30" customHeight="1" x14ac:dyDescent="0.25">
      <c r="A751" s="178"/>
      <c r="B751" s="112"/>
      <c r="C751" s="113" t="s">
        <v>723</v>
      </c>
      <c r="D751" s="99"/>
      <c r="E751" s="31"/>
      <c r="F751" s="150" t="s">
        <v>99</v>
      </c>
      <c r="G751" s="148"/>
      <c r="H751" s="149"/>
    </row>
    <row r="752" spans="1:8" s="76" customFormat="1" ht="30" customHeight="1" x14ac:dyDescent="0.2">
      <c r="A752" s="180" t="s">
        <v>129</v>
      </c>
      <c r="B752" s="114" t="s">
        <v>595</v>
      </c>
      <c r="C752" s="115" t="s">
        <v>260</v>
      </c>
      <c r="D752" s="116" t="s">
        <v>3</v>
      </c>
      <c r="E752" s="31"/>
      <c r="F752" s="150" t="s">
        <v>99</v>
      </c>
      <c r="G752" s="148"/>
      <c r="H752" s="149"/>
    </row>
    <row r="753" spans="1:8" s="75" customFormat="1" ht="35.1" customHeight="1" x14ac:dyDescent="0.2">
      <c r="A753" s="180" t="s">
        <v>261</v>
      </c>
      <c r="B753" s="117" t="s">
        <v>165</v>
      </c>
      <c r="C753" s="118" t="s">
        <v>663</v>
      </c>
      <c r="D753" s="99"/>
      <c r="E753" s="119" t="s">
        <v>109</v>
      </c>
      <c r="F753" s="120">
        <f>CEILING(1.2,1)</f>
        <v>2</v>
      </c>
      <c r="G753" s="151"/>
      <c r="H753" s="121">
        <f>ROUND(G753*F753,2)</f>
        <v>0</v>
      </c>
    </row>
    <row r="754" spans="1:8" s="75" customFormat="1" ht="30" customHeight="1" x14ac:dyDescent="0.2">
      <c r="A754" s="179"/>
      <c r="B754" s="114" t="s">
        <v>596</v>
      </c>
      <c r="C754" s="115" t="s">
        <v>534</v>
      </c>
      <c r="D754" s="116" t="s">
        <v>3</v>
      </c>
      <c r="E754" s="31"/>
      <c r="F754" s="150" t="s">
        <v>99</v>
      </c>
      <c r="G754" s="148"/>
      <c r="H754" s="149"/>
    </row>
    <row r="755" spans="1:8" s="75" customFormat="1" ht="30" customHeight="1" x14ac:dyDescent="0.2">
      <c r="A755" s="179"/>
      <c r="B755" s="117" t="s">
        <v>165</v>
      </c>
      <c r="C755" s="118" t="s">
        <v>717</v>
      </c>
      <c r="D755" s="99"/>
      <c r="E755" s="119" t="s">
        <v>107</v>
      </c>
      <c r="F755" s="122">
        <v>1</v>
      </c>
      <c r="G755" s="151"/>
      <c r="H755" s="121">
        <f>ROUND(G755*F755,2)</f>
        <v>0</v>
      </c>
    </row>
    <row r="756" spans="1:8" s="75" customFormat="1" ht="35.1" customHeight="1" x14ac:dyDescent="0.25">
      <c r="A756" s="178"/>
      <c r="B756" s="112"/>
      <c r="C756" s="113" t="s">
        <v>724</v>
      </c>
      <c r="D756" s="99"/>
      <c r="E756" s="31"/>
      <c r="F756" s="150" t="s">
        <v>99</v>
      </c>
      <c r="G756" s="148"/>
      <c r="H756" s="149"/>
    </row>
    <row r="757" spans="1:8" s="75" customFormat="1" ht="30" customHeight="1" x14ac:dyDescent="0.2">
      <c r="A757" s="179"/>
      <c r="B757" s="114" t="s">
        <v>597</v>
      </c>
      <c r="C757" s="115" t="s">
        <v>534</v>
      </c>
      <c r="D757" s="116" t="s">
        <v>3</v>
      </c>
      <c r="E757" s="31"/>
      <c r="F757" s="150" t="s">
        <v>99</v>
      </c>
      <c r="G757" s="148"/>
      <c r="H757" s="149"/>
    </row>
    <row r="758" spans="1:8" s="75" customFormat="1" ht="30" customHeight="1" x14ac:dyDescent="0.2">
      <c r="A758" s="179"/>
      <c r="B758" s="117" t="s">
        <v>165</v>
      </c>
      <c r="C758" s="118" t="s">
        <v>717</v>
      </c>
      <c r="D758" s="99"/>
      <c r="E758" s="119" t="s">
        <v>107</v>
      </c>
      <c r="F758" s="122">
        <v>1</v>
      </c>
      <c r="G758" s="151"/>
      <c r="H758" s="121">
        <f>ROUND(G758*F758,2)</f>
        <v>0</v>
      </c>
    </row>
    <row r="759" spans="1:8" s="76" customFormat="1" ht="30" customHeight="1" x14ac:dyDescent="0.25">
      <c r="A759" s="178"/>
      <c r="B759" s="112"/>
      <c r="C759" s="113" t="s">
        <v>725</v>
      </c>
      <c r="D759" s="99"/>
      <c r="E759" s="31"/>
      <c r="F759" s="150" t="s">
        <v>99</v>
      </c>
      <c r="G759" s="148"/>
      <c r="H759" s="149"/>
    </row>
    <row r="760" spans="1:8" s="76" customFormat="1" ht="30" customHeight="1" x14ac:dyDescent="0.2">
      <c r="A760" s="180" t="s">
        <v>129</v>
      </c>
      <c r="B760" s="114" t="s">
        <v>598</v>
      </c>
      <c r="C760" s="115" t="s">
        <v>260</v>
      </c>
      <c r="D760" s="116" t="s">
        <v>3</v>
      </c>
      <c r="E760" s="31"/>
      <c r="F760" s="150" t="s">
        <v>99</v>
      </c>
      <c r="G760" s="148"/>
      <c r="H760" s="149"/>
    </row>
    <row r="761" spans="1:8" s="75" customFormat="1" ht="30" customHeight="1" x14ac:dyDescent="0.2">
      <c r="A761" s="180" t="s">
        <v>261</v>
      </c>
      <c r="B761" s="117" t="s">
        <v>165</v>
      </c>
      <c r="C761" s="118" t="s">
        <v>663</v>
      </c>
      <c r="D761" s="99"/>
      <c r="E761" s="119" t="s">
        <v>109</v>
      </c>
      <c r="F761" s="120">
        <f>CEILING(0.6,1)</f>
        <v>1</v>
      </c>
      <c r="G761" s="151"/>
      <c r="H761" s="121">
        <f>ROUND(G761*F761,2)</f>
        <v>0</v>
      </c>
    </row>
    <row r="762" spans="1:8" s="76" customFormat="1" ht="30" customHeight="1" x14ac:dyDescent="0.25">
      <c r="A762" s="178"/>
      <c r="B762" s="112"/>
      <c r="C762" s="113" t="s">
        <v>726</v>
      </c>
      <c r="D762" s="99"/>
      <c r="E762" s="31"/>
      <c r="F762" s="150" t="s">
        <v>99</v>
      </c>
      <c r="G762" s="148"/>
      <c r="H762" s="149"/>
    </row>
    <row r="763" spans="1:8" s="76" customFormat="1" ht="30" customHeight="1" x14ac:dyDescent="0.2">
      <c r="A763" s="180" t="s">
        <v>129</v>
      </c>
      <c r="B763" s="114" t="s">
        <v>599</v>
      </c>
      <c r="C763" s="115" t="s">
        <v>260</v>
      </c>
      <c r="D763" s="116" t="s">
        <v>3</v>
      </c>
      <c r="E763" s="31"/>
      <c r="F763" s="150" t="s">
        <v>99</v>
      </c>
      <c r="G763" s="148"/>
      <c r="H763" s="149"/>
    </row>
    <row r="764" spans="1:8" s="75" customFormat="1" ht="30" customHeight="1" x14ac:dyDescent="0.2">
      <c r="A764" s="180" t="s">
        <v>261</v>
      </c>
      <c r="B764" s="117" t="s">
        <v>165</v>
      </c>
      <c r="C764" s="118" t="s">
        <v>663</v>
      </c>
      <c r="D764" s="99"/>
      <c r="E764" s="119" t="s">
        <v>109</v>
      </c>
      <c r="F764" s="120">
        <f>CEILING(0.6,1)</f>
        <v>1</v>
      </c>
      <c r="G764" s="151"/>
      <c r="H764" s="121">
        <f>ROUND(G764*F764,2)</f>
        <v>0</v>
      </c>
    </row>
    <row r="765" spans="1:8" s="76" customFormat="1" ht="30" customHeight="1" x14ac:dyDescent="0.25">
      <c r="A765" s="178"/>
      <c r="B765" s="112"/>
      <c r="C765" s="113" t="s">
        <v>727</v>
      </c>
      <c r="D765" s="99"/>
      <c r="E765" s="31"/>
      <c r="F765" s="150" t="s">
        <v>99</v>
      </c>
      <c r="G765" s="148"/>
      <c r="H765" s="149"/>
    </row>
    <row r="766" spans="1:8" s="76" customFormat="1" ht="30" customHeight="1" x14ac:dyDescent="0.2">
      <c r="A766" s="180" t="s">
        <v>129</v>
      </c>
      <c r="B766" s="114" t="s">
        <v>600</v>
      </c>
      <c r="C766" s="115" t="s">
        <v>260</v>
      </c>
      <c r="D766" s="116" t="s">
        <v>3</v>
      </c>
      <c r="E766" s="31"/>
      <c r="F766" s="150" t="s">
        <v>99</v>
      </c>
      <c r="G766" s="148"/>
      <c r="H766" s="149"/>
    </row>
    <row r="767" spans="1:8" s="75" customFormat="1" ht="35.1" customHeight="1" x14ac:dyDescent="0.2">
      <c r="A767" s="180" t="s">
        <v>261</v>
      </c>
      <c r="B767" s="117" t="s">
        <v>165</v>
      </c>
      <c r="C767" s="118" t="s">
        <v>663</v>
      </c>
      <c r="D767" s="99"/>
      <c r="E767" s="119" t="s">
        <v>109</v>
      </c>
      <c r="F767" s="120">
        <f>CEILING(0.6,1)</f>
        <v>1</v>
      </c>
      <c r="G767" s="151"/>
      <c r="H767" s="121">
        <f>ROUND(G767*F767,2)</f>
        <v>0</v>
      </c>
    </row>
    <row r="768" spans="1:8" s="75" customFormat="1" ht="30" customHeight="1" x14ac:dyDescent="0.2">
      <c r="A768" s="179"/>
      <c r="B768" s="114" t="s">
        <v>728</v>
      </c>
      <c r="C768" s="115" t="s">
        <v>534</v>
      </c>
      <c r="D768" s="116" t="s">
        <v>3</v>
      </c>
      <c r="E768" s="31"/>
      <c r="F768" s="150" t="s">
        <v>99</v>
      </c>
      <c r="G768" s="148"/>
      <c r="H768" s="149"/>
    </row>
    <row r="769" spans="1:8" s="75" customFormat="1" ht="30" customHeight="1" x14ac:dyDescent="0.2">
      <c r="A769" s="179"/>
      <c r="B769" s="117" t="s">
        <v>165</v>
      </c>
      <c r="C769" s="118" t="s">
        <v>717</v>
      </c>
      <c r="D769" s="99"/>
      <c r="E769" s="119" t="s">
        <v>107</v>
      </c>
      <c r="F769" s="122">
        <v>1</v>
      </c>
      <c r="G769" s="151"/>
      <c r="H769" s="121">
        <f>ROUND(G769*F769,2)</f>
        <v>0</v>
      </c>
    </row>
    <row r="770" spans="1:8" s="76" customFormat="1" ht="30" customHeight="1" x14ac:dyDescent="0.25">
      <c r="A770" s="178"/>
      <c r="B770" s="112"/>
      <c r="C770" s="113" t="s">
        <v>729</v>
      </c>
      <c r="D770" s="99"/>
      <c r="E770" s="31"/>
      <c r="F770" s="150" t="s">
        <v>99</v>
      </c>
      <c r="G770" s="148"/>
      <c r="H770" s="149"/>
    </row>
    <row r="771" spans="1:8" s="76" customFormat="1" ht="30" customHeight="1" x14ac:dyDescent="0.2">
      <c r="A771" s="180" t="s">
        <v>129</v>
      </c>
      <c r="B771" s="114" t="s">
        <v>730</v>
      </c>
      <c r="C771" s="115" t="s">
        <v>260</v>
      </c>
      <c r="D771" s="116" t="s">
        <v>3</v>
      </c>
      <c r="E771" s="31"/>
      <c r="F771" s="150" t="s">
        <v>99</v>
      </c>
      <c r="G771" s="148"/>
      <c r="H771" s="149"/>
    </row>
    <row r="772" spans="1:8" ht="36" customHeight="1" x14ac:dyDescent="0.2">
      <c r="A772" s="180" t="s">
        <v>261</v>
      </c>
      <c r="B772" s="117" t="s">
        <v>165</v>
      </c>
      <c r="C772" s="118" t="s">
        <v>663</v>
      </c>
      <c r="D772" s="99"/>
      <c r="E772" s="119" t="s">
        <v>109</v>
      </c>
      <c r="F772" s="120">
        <f>CEILING(0.6,1)</f>
        <v>1</v>
      </c>
      <c r="G772" s="151"/>
      <c r="H772" s="121">
        <f>ROUND(G772*F772,2)</f>
        <v>0</v>
      </c>
    </row>
    <row r="773" spans="1:8" s="34" customFormat="1" ht="36" customHeight="1" x14ac:dyDescent="0.2">
      <c r="A773" s="85"/>
      <c r="B773" s="107"/>
      <c r="C773" s="239" t="s">
        <v>539</v>
      </c>
      <c r="D773" s="240"/>
      <c r="E773" s="241"/>
      <c r="F773" s="166"/>
      <c r="G773" s="85"/>
      <c r="H773" s="78"/>
    </row>
    <row r="774" spans="1:8" s="34" customFormat="1" ht="36" customHeight="1" x14ac:dyDescent="0.2">
      <c r="A774" s="77" t="s">
        <v>26</v>
      </c>
      <c r="B774" s="28" t="s">
        <v>731</v>
      </c>
      <c r="C774" s="29" t="s">
        <v>241</v>
      </c>
      <c r="D774" s="30" t="s">
        <v>3</v>
      </c>
      <c r="E774" s="31"/>
      <c r="F774" s="150" t="s">
        <v>99</v>
      </c>
      <c r="G774" s="148"/>
      <c r="H774" s="149"/>
    </row>
    <row r="775" spans="1:8" s="34" customFormat="1" ht="36" customHeight="1" x14ac:dyDescent="0.2">
      <c r="A775" s="79" t="s">
        <v>312</v>
      </c>
      <c r="B775" s="36" t="s">
        <v>165</v>
      </c>
      <c r="C775" s="81" t="s">
        <v>541</v>
      </c>
      <c r="D775" s="99"/>
      <c r="E775" s="31"/>
      <c r="F775" s="150" t="s">
        <v>99</v>
      </c>
      <c r="G775" s="148"/>
      <c r="H775" s="149"/>
    </row>
    <row r="776" spans="1:8" s="34" customFormat="1" ht="36" customHeight="1" x14ac:dyDescent="0.2">
      <c r="A776" s="79" t="s">
        <v>313</v>
      </c>
      <c r="B776" s="38" t="s">
        <v>266</v>
      </c>
      <c r="C776" s="83" t="s">
        <v>542</v>
      </c>
      <c r="D776" s="99"/>
      <c r="E776" s="31" t="s">
        <v>107</v>
      </c>
      <c r="F776" s="39">
        <v>1</v>
      </c>
      <c r="G776" s="151"/>
      <c r="H776" s="152">
        <f>ROUND(G776*F776,2)</f>
        <v>0</v>
      </c>
    </row>
    <row r="777" spans="1:8" s="34" customFormat="1" ht="36" customHeight="1" x14ac:dyDescent="0.2">
      <c r="A777" s="77" t="s">
        <v>310</v>
      </c>
      <c r="B777" s="28" t="s">
        <v>732</v>
      </c>
      <c r="C777" s="42" t="s">
        <v>544</v>
      </c>
      <c r="D777" s="41" t="s">
        <v>362</v>
      </c>
      <c r="E777" s="31"/>
      <c r="F777" s="150" t="s">
        <v>99</v>
      </c>
      <c r="G777" s="148"/>
      <c r="H777" s="149"/>
    </row>
    <row r="778" spans="1:8" ht="36" customHeight="1" x14ac:dyDescent="0.2">
      <c r="A778" s="79" t="s">
        <v>314</v>
      </c>
      <c r="B778" s="36" t="s">
        <v>165</v>
      </c>
      <c r="C778" s="81" t="s">
        <v>541</v>
      </c>
      <c r="D778" s="99"/>
      <c r="E778" s="31" t="s">
        <v>108</v>
      </c>
      <c r="F778" s="123">
        <v>12</v>
      </c>
      <c r="G778" s="151"/>
      <c r="H778" s="152">
        <f>ROUND(G778*F778,2)</f>
        <v>0</v>
      </c>
    </row>
    <row r="779" spans="1:8" s="34" customFormat="1" ht="36" customHeight="1" x14ac:dyDescent="0.2">
      <c r="A779" s="85"/>
      <c r="B779" s="107"/>
      <c r="C779" s="239" t="s">
        <v>733</v>
      </c>
      <c r="D779" s="240"/>
      <c r="E779" s="241"/>
      <c r="F779" s="166"/>
      <c r="G779" s="85"/>
      <c r="H779" s="78"/>
    </row>
    <row r="780" spans="1:8" s="34" customFormat="1" ht="36" customHeight="1" x14ac:dyDescent="0.2">
      <c r="A780" s="77" t="s">
        <v>26</v>
      </c>
      <c r="B780" s="28" t="s">
        <v>734</v>
      </c>
      <c r="C780" s="29" t="s">
        <v>241</v>
      </c>
      <c r="D780" s="30" t="s">
        <v>3</v>
      </c>
      <c r="E780" s="31"/>
      <c r="F780" s="150" t="s">
        <v>99</v>
      </c>
      <c r="G780" s="148"/>
      <c r="H780" s="149"/>
    </row>
    <row r="781" spans="1:8" s="34" customFormat="1" ht="36" customHeight="1" x14ac:dyDescent="0.2">
      <c r="A781" s="79" t="s">
        <v>312</v>
      </c>
      <c r="B781" s="36" t="s">
        <v>165</v>
      </c>
      <c r="C781" s="81" t="s">
        <v>541</v>
      </c>
      <c r="D781" s="99"/>
      <c r="E781" s="31"/>
      <c r="F781" s="150" t="s">
        <v>99</v>
      </c>
      <c r="G781" s="148"/>
      <c r="H781" s="149"/>
    </row>
    <row r="782" spans="1:8" s="34" customFormat="1" ht="36" customHeight="1" x14ac:dyDescent="0.2">
      <c r="A782" s="79" t="s">
        <v>313</v>
      </c>
      <c r="B782" s="38" t="s">
        <v>266</v>
      </c>
      <c r="C782" s="83" t="s">
        <v>542</v>
      </c>
      <c r="D782" s="99"/>
      <c r="E782" s="31" t="s">
        <v>107</v>
      </c>
      <c r="F782" s="39">
        <v>1</v>
      </c>
      <c r="G782" s="151"/>
      <c r="H782" s="152">
        <f>ROUND(G782*F782,2)</f>
        <v>0</v>
      </c>
    </row>
    <row r="783" spans="1:8" s="34" customFormat="1" ht="36" customHeight="1" x14ac:dyDescent="0.2">
      <c r="A783" s="77" t="s">
        <v>310</v>
      </c>
      <c r="B783" s="28" t="s">
        <v>735</v>
      </c>
      <c r="C783" s="42" t="s">
        <v>544</v>
      </c>
      <c r="D783" s="41" t="s">
        <v>362</v>
      </c>
      <c r="E783" s="31"/>
      <c r="F783" s="150" t="s">
        <v>99</v>
      </c>
      <c r="G783" s="148"/>
      <c r="H783" s="149"/>
    </row>
    <row r="784" spans="1:8" s="34" customFormat="1" ht="36" customHeight="1" x14ac:dyDescent="0.2">
      <c r="A784" s="79" t="s">
        <v>314</v>
      </c>
      <c r="B784" s="36" t="s">
        <v>165</v>
      </c>
      <c r="C784" s="81" t="s">
        <v>541</v>
      </c>
      <c r="D784" s="99"/>
      <c r="E784" s="31" t="s">
        <v>108</v>
      </c>
      <c r="F784" s="123">
        <v>12</v>
      </c>
      <c r="G784" s="151"/>
      <c r="H784" s="152">
        <f>ROUND(G784*F784,2)</f>
        <v>0</v>
      </c>
    </row>
    <row r="785" spans="1:8" s="34" customFormat="1" ht="36" customHeight="1" x14ac:dyDescent="0.2">
      <c r="A785" s="167"/>
      <c r="B785" s="124"/>
      <c r="C785" s="125" t="s">
        <v>546</v>
      </c>
      <c r="D785" s="99"/>
      <c r="E785" s="31"/>
      <c r="F785" s="150" t="s">
        <v>99</v>
      </c>
      <c r="G785" s="148"/>
      <c r="H785" s="149"/>
    </row>
    <row r="786" spans="1:8" s="34" customFormat="1" ht="36" customHeight="1" x14ac:dyDescent="0.2">
      <c r="A786" s="167"/>
      <c r="B786" s="124" t="s">
        <v>736</v>
      </c>
      <c r="C786" s="126" t="s">
        <v>548</v>
      </c>
      <c r="D786" s="127" t="s">
        <v>549</v>
      </c>
      <c r="E786" s="31"/>
      <c r="F786" s="150" t="s">
        <v>99</v>
      </c>
      <c r="G786" s="148"/>
      <c r="H786" s="149"/>
    </row>
    <row r="787" spans="1:8" s="34" customFormat="1" ht="36" customHeight="1" x14ac:dyDescent="0.2">
      <c r="A787" s="167"/>
      <c r="B787" s="36" t="s">
        <v>165</v>
      </c>
      <c r="C787" s="128" t="s">
        <v>550</v>
      </c>
      <c r="D787" s="99"/>
      <c r="E787" s="31"/>
      <c r="F787" s="150" t="s">
        <v>99</v>
      </c>
      <c r="G787" s="148"/>
      <c r="H787" s="149"/>
    </row>
    <row r="788" spans="1:8" s="34" customFormat="1" ht="36" customHeight="1" x14ac:dyDescent="0.2">
      <c r="A788" s="167"/>
      <c r="B788" s="38" t="s">
        <v>266</v>
      </c>
      <c r="C788" s="129" t="s">
        <v>551</v>
      </c>
      <c r="D788" s="99"/>
      <c r="E788" s="130" t="s">
        <v>552</v>
      </c>
      <c r="F788" s="123">
        <v>120</v>
      </c>
      <c r="G788" s="151"/>
      <c r="H788" s="152">
        <f>ROUND(G788*F788,2)</f>
        <v>0</v>
      </c>
    </row>
    <row r="789" spans="1:8" s="34" customFormat="1" ht="36" customHeight="1" x14ac:dyDescent="0.2">
      <c r="A789" s="167"/>
      <c r="B789" s="124" t="s">
        <v>737</v>
      </c>
      <c r="C789" s="126" t="s">
        <v>554</v>
      </c>
      <c r="D789" s="127" t="s">
        <v>549</v>
      </c>
      <c r="E789" s="31"/>
      <c r="F789" s="150" t="s">
        <v>99</v>
      </c>
      <c r="G789" s="148"/>
      <c r="H789" s="149"/>
    </row>
    <row r="790" spans="1:8" s="34" customFormat="1" ht="36" customHeight="1" x14ac:dyDescent="0.2">
      <c r="A790" s="167"/>
      <c r="B790" s="36" t="s">
        <v>165</v>
      </c>
      <c r="C790" s="128" t="s">
        <v>550</v>
      </c>
      <c r="D790" s="99"/>
      <c r="E790" s="130" t="s">
        <v>107</v>
      </c>
      <c r="F790" s="131">
        <v>10</v>
      </c>
      <c r="G790" s="151"/>
      <c r="H790" s="152">
        <f>ROUND(G790*F790,2)</f>
        <v>0</v>
      </c>
    </row>
    <row r="791" spans="1:8" s="34" customFormat="1" ht="36" customHeight="1" x14ac:dyDescent="0.2">
      <c r="A791" s="167"/>
      <c r="B791" s="124" t="s">
        <v>738</v>
      </c>
      <c r="C791" s="126" t="s">
        <v>556</v>
      </c>
      <c r="D791" s="127" t="s">
        <v>549</v>
      </c>
      <c r="E791" s="31"/>
      <c r="F791" s="150" t="s">
        <v>99</v>
      </c>
      <c r="G791" s="148"/>
      <c r="H791" s="149"/>
    </row>
    <row r="792" spans="1:8" s="34" customFormat="1" ht="36" customHeight="1" x14ac:dyDescent="0.2">
      <c r="A792" s="167"/>
      <c r="B792" s="36" t="s">
        <v>165</v>
      </c>
      <c r="C792" s="128" t="s">
        <v>550</v>
      </c>
      <c r="D792" s="99"/>
      <c r="E792" s="130" t="s">
        <v>107</v>
      </c>
      <c r="F792" s="131">
        <v>10</v>
      </c>
      <c r="G792" s="151"/>
      <c r="H792" s="152">
        <f>ROUND(G792*F792,2)</f>
        <v>0</v>
      </c>
    </row>
    <row r="793" spans="1:8" s="34" customFormat="1" ht="36" customHeight="1" x14ac:dyDescent="0.2">
      <c r="A793" s="167"/>
      <c r="B793" s="124" t="s">
        <v>739</v>
      </c>
      <c r="C793" s="126" t="s">
        <v>558</v>
      </c>
      <c r="D793" s="127" t="s">
        <v>549</v>
      </c>
      <c r="E793" s="31"/>
      <c r="F793" s="150" t="s">
        <v>99</v>
      </c>
      <c r="G793" s="148"/>
      <c r="H793" s="149"/>
    </row>
    <row r="794" spans="1:8" s="34" customFormat="1" ht="36" customHeight="1" x14ac:dyDescent="0.2">
      <c r="A794" s="167"/>
      <c r="B794" s="36" t="s">
        <v>165</v>
      </c>
      <c r="C794" s="128" t="s">
        <v>550</v>
      </c>
      <c r="D794" s="99"/>
      <c r="E794" s="130" t="s">
        <v>107</v>
      </c>
      <c r="F794" s="131">
        <v>10</v>
      </c>
      <c r="G794" s="151"/>
      <c r="H794" s="152">
        <f>ROUND(G794*F794,2)</f>
        <v>0</v>
      </c>
    </row>
    <row r="795" spans="1:8" s="34" customFormat="1" ht="36" customHeight="1" x14ac:dyDescent="0.2">
      <c r="A795" s="167"/>
      <c r="B795" s="132" t="s">
        <v>740</v>
      </c>
      <c r="C795" s="124" t="s">
        <v>560</v>
      </c>
      <c r="D795" s="127" t="s">
        <v>549</v>
      </c>
      <c r="E795" s="31"/>
      <c r="F795" s="150" t="s">
        <v>99</v>
      </c>
      <c r="G795" s="148"/>
      <c r="H795" s="149"/>
    </row>
    <row r="796" spans="1:8" s="34" customFormat="1" ht="36" customHeight="1" x14ac:dyDescent="0.2">
      <c r="A796" s="167"/>
      <c r="B796" s="36" t="s">
        <v>165</v>
      </c>
      <c r="C796" s="128" t="s">
        <v>561</v>
      </c>
      <c r="D796" s="99"/>
      <c r="E796" s="130" t="s">
        <v>107</v>
      </c>
      <c r="F796" s="131">
        <v>10</v>
      </c>
      <c r="G796" s="151"/>
      <c r="H796" s="152">
        <f>ROUND(G796*F796,2)</f>
        <v>0</v>
      </c>
    </row>
    <row r="797" spans="1:8" s="34" customFormat="1" ht="36" customHeight="1" x14ac:dyDescent="0.2">
      <c r="A797" s="167"/>
      <c r="B797" s="124" t="s">
        <v>741</v>
      </c>
      <c r="C797" s="124" t="s">
        <v>563</v>
      </c>
      <c r="D797" s="127" t="s">
        <v>549</v>
      </c>
      <c r="E797" s="31"/>
      <c r="F797" s="150" t="s">
        <v>99</v>
      </c>
      <c r="G797" s="148"/>
      <c r="H797" s="149"/>
    </row>
    <row r="798" spans="1:8" s="34" customFormat="1" ht="36" customHeight="1" x14ac:dyDescent="0.2">
      <c r="A798" s="167"/>
      <c r="B798" s="36" t="s">
        <v>165</v>
      </c>
      <c r="C798" s="128" t="s">
        <v>550</v>
      </c>
      <c r="D798" s="99"/>
      <c r="E798" s="130" t="s">
        <v>107</v>
      </c>
      <c r="F798" s="131">
        <v>10</v>
      </c>
      <c r="G798" s="151"/>
      <c r="H798" s="152">
        <f>ROUND(G798*F798,2)</f>
        <v>0</v>
      </c>
    </row>
    <row r="799" spans="1:8" s="34" customFormat="1" ht="36" customHeight="1" x14ac:dyDescent="0.2">
      <c r="A799" s="167"/>
      <c r="B799" s="133"/>
      <c r="C799" s="125" t="s">
        <v>564</v>
      </c>
      <c r="D799" s="99"/>
      <c r="E799" s="31"/>
      <c r="F799" s="150" t="s">
        <v>99</v>
      </c>
      <c r="G799" s="148"/>
      <c r="H799" s="149"/>
    </row>
    <row r="800" spans="1:8" s="34" customFormat="1" ht="36" customHeight="1" x14ac:dyDescent="0.2">
      <c r="A800" s="167"/>
      <c r="B800" s="124" t="s">
        <v>742</v>
      </c>
      <c r="C800" s="126" t="s">
        <v>548</v>
      </c>
      <c r="D800" s="127" t="s">
        <v>549</v>
      </c>
      <c r="E800" s="31"/>
      <c r="F800" s="150" t="s">
        <v>99</v>
      </c>
      <c r="G800" s="148"/>
      <c r="H800" s="149"/>
    </row>
    <row r="801" spans="1:8" s="34" customFormat="1" ht="36" customHeight="1" x14ac:dyDescent="0.2">
      <c r="A801" s="167"/>
      <c r="B801" s="36" t="s">
        <v>165</v>
      </c>
      <c r="C801" s="128" t="s">
        <v>565</v>
      </c>
      <c r="D801" s="99"/>
      <c r="E801" s="31"/>
      <c r="F801" s="150" t="s">
        <v>99</v>
      </c>
      <c r="G801" s="148"/>
      <c r="H801" s="149"/>
    </row>
    <row r="802" spans="1:8" s="34" customFormat="1" ht="36" customHeight="1" x14ac:dyDescent="0.2">
      <c r="A802" s="167"/>
      <c r="B802" s="38" t="s">
        <v>266</v>
      </c>
      <c r="C802" s="129" t="s">
        <v>551</v>
      </c>
      <c r="D802" s="99"/>
      <c r="E802" s="130" t="s">
        <v>552</v>
      </c>
      <c r="F802" s="123">
        <v>16</v>
      </c>
      <c r="G802" s="151"/>
      <c r="H802" s="152">
        <f>ROUND(G802*F802,2)</f>
        <v>0</v>
      </c>
    </row>
    <row r="803" spans="1:8" s="34" customFormat="1" ht="36" customHeight="1" x14ac:dyDescent="0.2">
      <c r="A803" s="167"/>
      <c r="B803" s="124" t="s">
        <v>743</v>
      </c>
      <c r="C803" s="126" t="s">
        <v>554</v>
      </c>
      <c r="D803" s="127" t="s">
        <v>549</v>
      </c>
      <c r="E803" s="31"/>
      <c r="F803" s="150" t="s">
        <v>99</v>
      </c>
      <c r="G803" s="148"/>
      <c r="H803" s="149"/>
    </row>
    <row r="804" spans="1:8" s="34" customFormat="1" ht="36" customHeight="1" x14ac:dyDescent="0.2">
      <c r="A804" s="167"/>
      <c r="B804" s="36" t="s">
        <v>165</v>
      </c>
      <c r="C804" s="128" t="s">
        <v>565</v>
      </c>
      <c r="D804" s="99"/>
      <c r="E804" s="130" t="s">
        <v>107</v>
      </c>
      <c r="F804" s="131">
        <v>1</v>
      </c>
      <c r="G804" s="151"/>
      <c r="H804" s="152">
        <f>ROUND(G804*F804,2)</f>
        <v>0</v>
      </c>
    </row>
    <row r="805" spans="1:8" s="34" customFormat="1" ht="36" customHeight="1" x14ac:dyDescent="0.2">
      <c r="A805" s="167"/>
      <c r="B805" s="124" t="s">
        <v>744</v>
      </c>
      <c r="C805" s="126" t="s">
        <v>556</v>
      </c>
      <c r="D805" s="127" t="s">
        <v>549</v>
      </c>
      <c r="E805" s="31"/>
      <c r="F805" s="150" t="s">
        <v>99</v>
      </c>
      <c r="G805" s="148"/>
      <c r="H805" s="149"/>
    </row>
    <row r="806" spans="1:8" s="34" customFormat="1" ht="36" customHeight="1" x14ac:dyDescent="0.2">
      <c r="A806" s="167"/>
      <c r="B806" s="36" t="s">
        <v>165</v>
      </c>
      <c r="C806" s="128" t="s">
        <v>565</v>
      </c>
      <c r="D806" s="99"/>
      <c r="E806" s="130" t="s">
        <v>107</v>
      </c>
      <c r="F806" s="131">
        <v>1</v>
      </c>
      <c r="G806" s="151"/>
      <c r="H806" s="152">
        <f>ROUND(G806*F806,2)</f>
        <v>0</v>
      </c>
    </row>
    <row r="807" spans="1:8" s="34" customFormat="1" ht="36" customHeight="1" x14ac:dyDescent="0.2">
      <c r="A807" s="167"/>
      <c r="B807" s="124" t="s">
        <v>745</v>
      </c>
      <c r="C807" s="126" t="s">
        <v>558</v>
      </c>
      <c r="D807" s="127" t="s">
        <v>549</v>
      </c>
      <c r="E807" s="31"/>
      <c r="F807" s="150" t="s">
        <v>99</v>
      </c>
      <c r="G807" s="148"/>
      <c r="H807" s="149"/>
    </row>
    <row r="808" spans="1:8" s="34" customFormat="1" ht="36" customHeight="1" x14ac:dyDescent="0.2">
      <c r="A808" s="167"/>
      <c r="B808" s="36" t="s">
        <v>165</v>
      </c>
      <c r="C808" s="128" t="s">
        <v>565</v>
      </c>
      <c r="D808" s="99"/>
      <c r="E808" s="130" t="s">
        <v>107</v>
      </c>
      <c r="F808" s="131">
        <v>1</v>
      </c>
      <c r="G808" s="151"/>
      <c r="H808" s="152">
        <f>ROUND(G808*F808,2)</f>
        <v>0</v>
      </c>
    </row>
    <row r="809" spans="1:8" s="34" customFormat="1" ht="36" customHeight="1" x14ac:dyDescent="0.2">
      <c r="A809" s="167"/>
      <c r="B809" s="132" t="s">
        <v>746</v>
      </c>
      <c r="C809" s="124" t="s">
        <v>560</v>
      </c>
      <c r="D809" s="127" t="s">
        <v>549</v>
      </c>
      <c r="E809" s="31"/>
      <c r="F809" s="150" t="s">
        <v>99</v>
      </c>
      <c r="G809" s="148"/>
      <c r="H809" s="149"/>
    </row>
    <row r="810" spans="1:8" s="34" customFormat="1" ht="36" customHeight="1" x14ac:dyDescent="0.2">
      <c r="A810" s="167"/>
      <c r="B810" s="36" t="s">
        <v>165</v>
      </c>
      <c r="C810" s="128" t="s">
        <v>561</v>
      </c>
      <c r="D810" s="99"/>
      <c r="E810" s="130" t="s">
        <v>107</v>
      </c>
      <c r="F810" s="131">
        <v>1</v>
      </c>
      <c r="G810" s="151"/>
      <c r="H810" s="152">
        <f>ROUND(G810*F810,2)</f>
        <v>0</v>
      </c>
    </row>
    <row r="811" spans="1:8" s="34" customFormat="1" ht="36" customHeight="1" x14ac:dyDescent="0.2">
      <c r="A811" s="167"/>
      <c r="B811" s="124" t="s">
        <v>747</v>
      </c>
      <c r="C811" s="124" t="s">
        <v>563</v>
      </c>
      <c r="D811" s="127" t="s">
        <v>549</v>
      </c>
      <c r="E811" s="31"/>
      <c r="F811" s="150" t="s">
        <v>99</v>
      </c>
      <c r="G811" s="148"/>
      <c r="H811" s="149"/>
    </row>
    <row r="812" spans="1:8" s="34" customFormat="1" ht="36" customHeight="1" x14ac:dyDescent="0.2">
      <c r="A812" s="167"/>
      <c r="B812" s="36" t="s">
        <v>165</v>
      </c>
      <c r="C812" s="128" t="s">
        <v>565</v>
      </c>
      <c r="D812" s="99"/>
      <c r="E812" s="130" t="s">
        <v>107</v>
      </c>
      <c r="F812" s="131">
        <v>1</v>
      </c>
      <c r="G812" s="151"/>
      <c r="H812" s="152">
        <f>ROUND(G812*F812,2)</f>
        <v>0</v>
      </c>
    </row>
    <row r="813" spans="1:8" s="34" customFormat="1" ht="36" customHeight="1" x14ac:dyDescent="0.2">
      <c r="A813" s="167"/>
      <c r="B813" s="133"/>
      <c r="C813" s="125" t="s">
        <v>566</v>
      </c>
      <c r="D813" s="99"/>
      <c r="E813" s="31"/>
      <c r="F813" s="150" t="s">
        <v>99</v>
      </c>
      <c r="G813" s="148"/>
      <c r="H813" s="149"/>
    </row>
    <row r="814" spans="1:8" s="34" customFormat="1" ht="36" customHeight="1" x14ac:dyDescent="0.2">
      <c r="A814" s="167"/>
      <c r="B814" s="124" t="s">
        <v>748</v>
      </c>
      <c r="C814" s="126" t="s">
        <v>548</v>
      </c>
      <c r="D814" s="127" t="s">
        <v>549</v>
      </c>
      <c r="E814" s="31"/>
      <c r="F814" s="150" t="s">
        <v>99</v>
      </c>
      <c r="G814" s="148"/>
      <c r="H814" s="149"/>
    </row>
    <row r="815" spans="1:8" s="34" customFormat="1" ht="36" customHeight="1" x14ac:dyDescent="0.2">
      <c r="A815" s="167"/>
      <c r="B815" s="36" t="s">
        <v>165</v>
      </c>
      <c r="C815" s="128" t="s">
        <v>550</v>
      </c>
      <c r="D815" s="99"/>
      <c r="E815" s="31"/>
      <c r="F815" s="150" t="s">
        <v>99</v>
      </c>
      <c r="G815" s="148"/>
      <c r="H815" s="149"/>
    </row>
    <row r="816" spans="1:8" s="34" customFormat="1" ht="36" customHeight="1" x14ac:dyDescent="0.2">
      <c r="A816" s="167"/>
      <c r="B816" s="38" t="s">
        <v>266</v>
      </c>
      <c r="C816" s="129" t="s">
        <v>551</v>
      </c>
      <c r="D816" s="99"/>
      <c r="E816" s="130" t="s">
        <v>552</v>
      </c>
      <c r="F816" s="123">
        <v>16</v>
      </c>
      <c r="G816" s="151"/>
      <c r="H816" s="152">
        <f>ROUND(G816*F816,2)</f>
        <v>0</v>
      </c>
    </row>
    <row r="817" spans="1:8" s="34" customFormat="1" ht="36" customHeight="1" x14ac:dyDescent="0.2">
      <c r="A817" s="167"/>
      <c r="B817" s="124" t="s">
        <v>749</v>
      </c>
      <c r="C817" s="126" t="s">
        <v>554</v>
      </c>
      <c r="D817" s="127" t="s">
        <v>549</v>
      </c>
      <c r="E817" s="31"/>
      <c r="F817" s="150" t="s">
        <v>99</v>
      </c>
      <c r="G817" s="148"/>
      <c r="H817" s="149"/>
    </row>
    <row r="818" spans="1:8" s="34" customFormat="1" ht="36" customHeight="1" x14ac:dyDescent="0.2">
      <c r="A818" s="167"/>
      <c r="B818" s="36" t="s">
        <v>165</v>
      </c>
      <c r="C818" s="128" t="s">
        <v>550</v>
      </c>
      <c r="D818" s="99"/>
      <c r="E818" s="130" t="s">
        <v>107</v>
      </c>
      <c r="F818" s="131">
        <v>1</v>
      </c>
      <c r="G818" s="151"/>
      <c r="H818" s="152">
        <f>ROUND(G818*F818,2)</f>
        <v>0</v>
      </c>
    </row>
    <row r="819" spans="1:8" s="34" customFormat="1" ht="36" customHeight="1" x14ac:dyDescent="0.2">
      <c r="A819" s="167"/>
      <c r="B819" s="124" t="s">
        <v>750</v>
      </c>
      <c r="C819" s="126" t="s">
        <v>556</v>
      </c>
      <c r="D819" s="127" t="s">
        <v>549</v>
      </c>
      <c r="E819" s="31"/>
      <c r="F819" s="150" t="s">
        <v>99</v>
      </c>
      <c r="G819" s="148"/>
      <c r="H819" s="149"/>
    </row>
    <row r="820" spans="1:8" s="34" customFormat="1" ht="36" customHeight="1" x14ac:dyDescent="0.2">
      <c r="A820" s="167"/>
      <c r="B820" s="36" t="s">
        <v>165</v>
      </c>
      <c r="C820" s="128" t="s">
        <v>550</v>
      </c>
      <c r="D820" s="99"/>
      <c r="E820" s="130" t="s">
        <v>107</v>
      </c>
      <c r="F820" s="131">
        <v>1</v>
      </c>
      <c r="G820" s="151"/>
      <c r="H820" s="152">
        <f>ROUND(G820*F820,2)</f>
        <v>0</v>
      </c>
    </row>
    <row r="821" spans="1:8" s="34" customFormat="1" ht="36" customHeight="1" x14ac:dyDescent="0.2">
      <c r="A821" s="167"/>
      <c r="B821" s="124" t="s">
        <v>751</v>
      </c>
      <c r="C821" s="126" t="s">
        <v>558</v>
      </c>
      <c r="D821" s="127" t="s">
        <v>549</v>
      </c>
      <c r="E821" s="31"/>
      <c r="F821" s="150" t="s">
        <v>99</v>
      </c>
      <c r="G821" s="148"/>
      <c r="H821" s="149"/>
    </row>
    <row r="822" spans="1:8" s="34" customFormat="1" ht="36" customHeight="1" x14ac:dyDescent="0.2">
      <c r="A822" s="167"/>
      <c r="B822" s="36" t="s">
        <v>165</v>
      </c>
      <c r="C822" s="128" t="s">
        <v>550</v>
      </c>
      <c r="D822" s="99"/>
      <c r="E822" s="130" t="s">
        <v>107</v>
      </c>
      <c r="F822" s="131">
        <v>1</v>
      </c>
      <c r="G822" s="151"/>
      <c r="H822" s="152">
        <f>ROUND(G822*F822,2)</f>
        <v>0</v>
      </c>
    </row>
    <row r="823" spans="1:8" s="34" customFormat="1" ht="36" customHeight="1" x14ac:dyDescent="0.2">
      <c r="A823" s="167"/>
      <c r="B823" s="132" t="s">
        <v>752</v>
      </c>
      <c r="C823" s="124" t="s">
        <v>560</v>
      </c>
      <c r="D823" s="127" t="s">
        <v>549</v>
      </c>
      <c r="E823" s="31"/>
      <c r="F823" s="150" t="s">
        <v>99</v>
      </c>
      <c r="G823" s="148"/>
      <c r="H823" s="149"/>
    </row>
    <row r="824" spans="1:8" s="34" customFormat="1" ht="36" customHeight="1" x14ac:dyDescent="0.2">
      <c r="A824" s="167"/>
      <c r="B824" s="36" t="s">
        <v>165</v>
      </c>
      <c r="C824" s="128" t="s">
        <v>561</v>
      </c>
      <c r="D824" s="99"/>
      <c r="E824" s="130" t="s">
        <v>107</v>
      </c>
      <c r="F824" s="131">
        <v>1</v>
      </c>
      <c r="G824" s="151"/>
      <c r="H824" s="152">
        <f>ROUND(G824*F824,2)</f>
        <v>0</v>
      </c>
    </row>
    <row r="825" spans="1:8" s="34" customFormat="1" ht="36" customHeight="1" x14ac:dyDescent="0.2">
      <c r="A825" s="167"/>
      <c r="B825" s="124" t="s">
        <v>753</v>
      </c>
      <c r="C825" s="124" t="s">
        <v>563</v>
      </c>
      <c r="D825" s="127" t="s">
        <v>549</v>
      </c>
      <c r="E825" s="31"/>
      <c r="F825" s="150" t="s">
        <v>99</v>
      </c>
      <c r="G825" s="148"/>
      <c r="H825" s="149"/>
    </row>
    <row r="826" spans="1:8" s="26" customFormat="1" ht="36" customHeight="1" x14ac:dyDescent="0.2">
      <c r="A826" s="167"/>
      <c r="B826" s="134" t="s">
        <v>165</v>
      </c>
      <c r="C826" s="135" t="s">
        <v>550</v>
      </c>
      <c r="D826" s="103"/>
      <c r="E826" s="136" t="s">
        <v>107</v>
      </c>
      <c r="F826" s="137">
        <v>1</v>
      </c>
      <c r="G826" s="151"/>
      <c r="H826" s="154">
        <f>ROUND(G826*F826,2)</f>
        <v>0</v>
      </c>
    </row>
    <row r="827" spans="1:8" ht="48" customHeight="1" thickBot="1" x14ac:dyDescent="0.25">
      <c r="A827" s="172"/>
      <c r="B827" s="46" t="str">
        <f>B694</f>
        <v>I</v>
      </c>
      <c r="C827" s="242" t="str">
        <f>C694</f>
        <v>WATER AND WASTE WORK</v>
      </c>
      <c r="D827" s="243"/>
      <c r="E827" s="243"/>
      <c r="F827" s="244"/>
      <c r="G827" s="48" t="s">
        <v>392</v>
      </c>
      <c r="H827" s="48">
        <f>SUM(H694:H826)</f>
        <v>0</v>
      </c>
    </row>
    <row r="828" spans="1:8" s="50" customFormat="1" ht="46.5" customHeight="1" thickTop="1" x14ac:dyDescent="0.2">
      <c r="A828" s="78"/>
      <c r="B828" s="245" t="s">
        <v>567</v>
      </c>
      <c r="C828" s="246"/>
      <c r="D828" s="246"/>
      <c r="E828" s="246"/>
      <c r="F828" s="247"/>
      <c r="G828" s="106"/>
      <c r="H828" s="49"/>
    </row>
    <row r="829" spans="1:8" customFormat="1" ht="50.1" customHeight="1" x14ac:dyDescent="0.2">
      <c r="A829" s="181"/>
      <c r="B829" s="138" t="s">
        <v>601</v>
      </c>
      <c r="C829" s="248" t="s">
        <v>569</v>
      </c>
      <c r="D829" s="249"/>
      <c r="E829" s="249"/>
      <c r="F829" s="250"/>
      <c r="G829" s="85"/>
      <c r="H829" s="78"/>
    </row>
    <row r="830" spans="1:8" customFormat="1" ht="31.5" x14ac:dyDescent="0.2">
      <c r="A830" s="182"/>
      <c r="B830" s="74"/>
      <c r="C830" s="139" t="s">
        <v>704</v>
      </c>
      <c r="D830" s="99"/>
      <c r="E830" s="31"/>
      <c r="F830" s="150" t="s">
        <v>99</v>
      </c>
      <c r="G830" s="148"/>
      <c r="H830" s="149"/>
    </row>
    <row r="831" spans="1:8" customFormat="1" ht="79.5" customHeight="1" x14ac:dyDescent="0.2">
      <c r="A831" s="183"/>
      <c r="B831" s="124" t="s">
        <v>602</v>
      </c>
      <c r="C831" s="89" t="s">
        <v>571</v>
      </c>
      <c r="D831" s="90" t="s">
        <v>706</v>
      </c>
      <c r="E831" s="91" t="s">
        <v>107</v>
      </c>
      <c r="F831" s="162">
        <v>11</v>
      </c>
      <c r="G831" s="151"/>
      <c r="H831" s="152">
        <f t="shared" ref="H831:H852" si="14">ROUND(G831*F831,2)</f>
        <v>0</v>
      </c>
    </row>
    <row r="832" spans="1:8" customFormat="1" ht="54" customHeight="1" x14ac:dyDescent="0.2">
      <c r="A832" s="183"/>
      <c r="B832" s="124" t="s">
        <v>603</v>
      </c>
      <c r="C832" s="89" t="s">
        <v>572</v>
      </c>
      <c r="D832" s="90" t="s">
        <v>706</v>
      </c>
      <c r="E832" s="91" t="s">
        <v>108</v>
      </c>
      <c r="F832" s="162">
        <v>700</v>
      </c>
      <c r="G832" s="151"/>
      <c r="H832" s="152">
        <f t="shared" si="14"/>
        <v>0</v>
      </c>
    </row>
    <row r="833" spans="1:8" customFormat="1" ht="54.75" customHeight="1" x14ac:dyDescent="0.2">
      <c r="A833" s="183"/>
      <c r="B833" s="124" t="s">
        <v>604</v>
      </c>
      <c r="C833" s="115" t="s">
        <v>573</v>
      </c>
      <c r="D833" s="90" t="s">
        <v>706</v>
      </c>
      <c r="E833" s="91" t="s">
        <v>107</v>
      </c>
      <c r="F833" s="162">
        <v>11</v>
      </c>
      <c r="G833" s="151"/>
      <c r="H833" s="152">
        <f t="shared" si="14"/>
        <v>0</v>
      </c>
    </row>
    <row r="834" spans="1:8" customFormat="1" ht="115.5" customHeight="1" x14ac:dyDescent="0.2">
      <c r="A834" s="183"/>
      <c r="B834" s="124" t="s">
        <v>605</v>
      </c>
      <c r="C834" s="140" t="s">
        <v>574</v>
      </c>
      <c r="D834" s="90" t="s">
        <v>706</v>
      </c>
      <c r="E834" s="91" t="s">
        <v>107</v>
      </c>
      <c r="F834" s="162">
        <v>5</v>
      </c>
      <c r="G834" s="151"/>
      <c r="H834" s="152">
        <f t="shared" si="14"/>
        <v>0</v>
      </c>
    </row>
    <row r="835" spans="1:8" customFormat="1" ht="52.5" customHeight="1" x14ac:dyDescent="0.2">
      <c r="A835" s="183"/>
      <c r="B835" s="124" t="s">
        <v>606</v>
      </c>
      <c r="C835" s="140" t="s">
        <v>575</v>
      </c>
      <c r="D835" s="90" t="s">
        <v>706</v>
      </c>
      <c r="E835" s="91" t="s">
        <v>107</v>
      </c>
      <c r="F835" s="162">
        <v>2</v>
      </c>
      <c r="G835" s="151"/>
      <c r="H835" s="152">
        <f t="shared" si="14"/>
        <v>0</v>
      </c>
    </row>
    <row r="836" spans="1:8" customFormat="1" ht="52.5" customHeight="1" x14ac:dyDescent="0.2">
      <c r="A836" s="183"/>
      <c r="B836" s="124" t="s">
        <v>607</v>
      </c>
      <c r="C836" s="140" t="s">
        <v>705</v>
      </c>
      <c r="D836" s="90" t="s">
        <v>706</v>
      </c>
      <c r="E836" s="91" t="s">
        <v>107</v>
      </c>
      <c r="F836" s="162">
        <v>2</v>
      </c>
      <c r="G836" s="151"/>
      <c r="H836" s="152">
        <f t="shared" si="14"/>
        <v>0</v>
      </c>
    </row>
    <row r="837" spans="1:8" customFormat="1" ht="53.25" customHeight="1" x14ac:dyDescent="0.2">
      <c r="A837" s="183"/>
      <c r="B837" s="124" t="s">
        <v>608</v>
      </c>
      <c r="C837" s="140" t="s">
        <v>576</v>
      </c>
      <c r="D837" s="90" t="s">
        <v>706</v>
      </c>
      <c r="E837" s="91" t="s">
        <v>107</v>
      </c>
      <c r="F837" s="162">
        <v>3</v>
      </c>
      <c r="G837" s="151"/>
      <c r="H837" s="152">
        <f t="shared" si="14"/>
        <v>0</v>
      </c>
    </row>
    <row r="838" spans="1:8" customFormat="1" ht="63" customHeight="1" x14ac:dyDescent="0.2">
      <c r="A838" s="183"/>
      <c r="B838" s="124" t="s">
        <v>609</v>
      </c>
      <c r="C838" s="140" t="s">
        <v>577</v>
      </c>
      <c r="D838" s="90" t="s">
        <v>706</v>
      </c>
      <c r="E838" s="91" t="s">
        <v>578</v>
      </c>
      <c r="F838" s="162">
        <v>11</v>
      </c>
      <c r="G838" s="151"/>
      <c r="H838" s="152">
        <f t="shared" si="14"/>
        <v>0</v>
      </c>
    </row>
    <row r="839" spans="1:8" customFormat="1" ht="67.5" customHeight="1" x14ac:dyDescent="0.2">
      <c r="A839" s="183"/>
      <c r="B839" s="124" t="s">
        <v>610</v>
      </c>
      <c r="C839" s="141" t="s">
        <v>579</v>
      </c>
      <c r="D839" s="90" t="s">
        <v>706</v>
      </c>
      <c r="E839" s="142" t="s">
        <v>580</v>
      </c>
      <c r="F839" s="162">
        <v>12</v>
      </c>
      <c r="G839" s="151"/>
      <c r="H839" s="152">
        <f t="shared" si="14"/>
        <v>0</v>
      </c>
    </row>
    <row r="840" spans="1:8" customFormat="1" ht="52.5" customHeight="1" x14ac:dyDescent="0.2">
      <c r="A840" s="183"/>
      <c r="B840" s="124" t="s">
        <v>611</v>
      </c>
      <c r="C840" s="141" t="s">
        <v>581</v>
      </c>
      <c r="D840" s="90" t="s">
        <v>706</v>
      </c>
      <c r="E840" s="142" t="s">
        <v>580</v>
      </c>
      <c r="F840" s="162">
        <v>12</v>
      </c>
      <c r="G840" s="151"/>
      <c r="H840" s="152">
        <f t="shared" si="14"/>
        <v>0</v>
      </c>
    </row>
    <row r="841" spans="1:8" s="51" customFormat="1" ht="51.75" customHeight="1" x14ac:dyDescent="0.2">
      <c r="A841" s="183"/>
      <c r="B841" s="124" t="s">
        <v>612</v>
      </c>
      <c r="C841" s="140" t="s">
        <v>582</v>
      </c>
      <c r="D841" s="90" t="s">
        <v>706</v>
      </c>
      <c r="E841" s="91" t="s">
        <v>107</v>
      </c>
      <c r="F841" s="162">
        <v>1</v>
      </c>
      <c r="G841" s="151"/>
      <c r="H841" s="152">
        <f t="shared" si="14"/>
        <v>0</v>
      </c>
    </row>
    <row r="842" spans="1:8" s="51" customFormat="1" ht="53.25" customHeight="1" x14ac:dyDescent="0.2">
      <c r="A842" s="184"/>
      <c r="B842" s="124"/>
      <c r="C842" s="143" t="s">
        <v>850</v>
      </c>
      <c r="D842" s="99"/>
      <c r="E842" s="100"/>
      <c r="F842" s="150"/>
      <c r="G842" s="148"/>
      <c r="H842" s="149">
        <f t="shared" si="14"/>
        <v>0</v>
      </c>
    </row>
    <row r="843" spans="1:8" s="51" customFormat="1" ht="82.5" customHeight="1" x14ac:dyDescent="0.2">
      <c r="A843" s="184"/>
      <c r="B843" s="124" t="s">
        <v>613</v>
      </c>
      <c r="C843" s="89" t="s">
        <v>571</v>
      </c>
      <c r="D843" s="90" t="s">
        <v>706</v>
      </c>
      <c r="E843" s="91" t="s">
        <v>107</v>
      </c>
      <c r="F843" s="150">
        <v>6</v>
      </c>
      <c r="G843" s="151"/>
      <c r="H843" s="152">
        <f t="shared" si="14"/>
        <v>0</v>
      </c>
    </row>
    <row r="844" spans="1:8" s="51" customFormat="1" ht="54" customHeight="1" x14ac:dyDescent="0.2">
      <c r="A844" s="184"/>
      <c r="B844" s="124" t="s">
        <v>829</v>
      </c>
      <c r="C844" s="29" t="s">
        <v>849</v>
      </c>
      <c r="D844" s="90" t="s">
        <v>706</v>
      </c>
      <c r="E844" s="91" t="s">
        <v>108</v>
      </c>
      <c r="F844" s="150">
        <v>250</v>
      </c>
      <c r="G844" s="151"/>
      <c r="H844" s="152">
        <f t="shared" si="14"/>
        <v>0</v>
      </c>
    </row>
    <row r="845" spans="1:8" s="51" customFormat="1" ht="49.5" customHeight="1" x14ac:dyDescent="0.2">
      <c r="A845" s="184"/>
      <c r="B845" s="124" t="s">
        <v>614</v>
      </c>
      <c r="C845" s="29" t="s">
        <v>573</v>
      </c>
      <c r="D845" s="90" t="s">
        <v>706</v>
      </c>
      <c r="E845" s="91" t="s">
        <v>107</v>
      </c>
      <c r="F845" s="150">
        <v>6</v>
      </c>
      <c r="G845" s="151"/>
      <c r="H845" s="152">
        <f t="shared" si="14"/>
        <v>0</v>
      </c>
    </row>
    <row r="846" spans="1:8" s="51" customFormat="1" ht="117" customHeight="1" x14ac:dyDescent="0.2">
      <c r="A846" s="184"/>
      <c r="B846" s="124" t="s">
        <v>615</v>
      </c>
      <c r="C846" s="92" t="s">
        <v>574</v>
      </c>
      <c r="D846" s="90" t="s">
        <v>706</v>
      </c>
      <c r="E846" s="91" t="s">
        <v>107</v>
      </c>
      <c r="F846" s="150">
        <v>2</v>
      </c>
      <c r="G846" s="151"/>
      <c r="H846" s="152">
        <f t="shared" si="14"/>
        <v>0</v>
      </c>
    </row>
    <row r="847" spans="1:8" s="51" customFormat="1" ht="51" customHeight="1" x14ac:dyDescent="0.2">
      <c r="A847" s="184"/>
      <c r="B847" s="124" t="s">
        <v>616</v>
      </c>
      <c r="C847" s="92" t="s">
        <v>575</v>
      </c>
      <c r="D847" s="90" t="s">
        <v>706</v>
      </c>
      <c r="E847" s="91" t="s">
        <v>107</v>
      </c>
      <c r="F847" s="150">
        <v>1</v>
      </c>
      <c r="G847" s="151"/>
      <c r="H847" s="152">
        <f t="shared" si="14"/>
        <v>0</v>
      </c>
    </row>
    <row r="848" spans="1:8" s="51" customFormat="1" ht="53.25" customHeight="1" x14ac:dyDescent="0.2">
      <c r="A848" s="184"/>
      <c r="B848" s="124" t="s">
        <v>617</v>
      </c>
      <c r="C848" s="92" t="s">
        <v>576</v>
      </c>
      <c r="D848" s="90" t="s">
        <v>706</v>
      </c>
      <c r="E848" s="91" t="s">
        <v>107</v>
      </c>
      <c r="F848" s="150">
        <v>2</v>
      </c>
      <c r="G848" s="151"/>
      <c r="H848" s="152">
        <f t="shared" si="14"/>
        <v>0</v>
      </c>
    </row>
    <row r="849" spans="1:8" s="51" customFormat="1" ht="54" customHeight="1" x14ac:dyDescent="0.2">
      <c r="A849" s="184"/>
      <c r="B849" s="124" t="s">
        <v>618</v>
      </c>
      <c r="C849" s="92" t="s">
        <v>577</v>
      </c>
      <c r="D849" s="90" t="s">
        <v>706</v>
      </c>
      <c r="E849" s="91" t="s">
        <v>578</v>
      </c>
      <c r="F849" s="150">
        <v>6</v>
      </c>
      <c r="G849" s="151"/>
      <c r="H849" s="152">
        <f t="shared" si="14"/>
        <v>0</v>
      </c>
    </row>
    <row r="850" spans="1:8" s="51" customFormat="1" ht="64.5" customHeight="1" x14ac:dyDescent="0.2">
      <c r="A850" s="184"/>
      <c r="B850" s="124" t="s">
        <v>619</v>
      </c>
      <c r="C850" s="93" t="s">
        <v>579</v>
      </c>
      <c r="D850" s="90" t="s">
        <v>706</v>
      </c>
      <c r="E850" s="94" t="s">
        <v>580</v>
      </c>
      <c r="F850" s="150">
        <v>6</v>
      </c>
      <c r="G850" s="151"/>
      <c r="H850" s="152">
        <f t="shared" si="14"/>
        <v>0</v>
      </c>
    </row>
    <row r="851" spans="1:8" s="51" customFormat="1" ht="54" customHeight="1" x14ac:dyDescent="0.2">
      <c r="A851" s="184"/>
      <c r="B851" s="124" t="s">
        <v>620</v>
      </c>
      <c r="C851" s="93" t="s">
        <v>581</v>
      </c>
      <c r="D851" s="90" t="s">
        <v>706</v>
      </c>
      <c r="E851" s="94" t="s">
        <v>580</v>
      </c>
      <c r="F851" s="150">
        <v>6</v>
      </c>
      <c r="G851" s="151"/>
      <c r="H851" s="152">
        <f t="shared" si="14"/>
        <v>0</v>
      </c>
    </row>
    <row r="852" spans="1:8" s="50" customFormat="1" ht="45" x14ac:dyDescent="0.2">
      <c r="A852" s="184"/>
      <c r="B852" s="144" t="s">
        <v>822</v>
      </c>
      <c r="C852" s="145" t="s">
        <v>582</v>
      </c>
      <c r="D852" s="90" t="s">
        <v>706</v>
      </c>
      <c r="E852" s="146" t="s">
        <v>107</v>
      </c>
      <c r="F852" s="161">
        <v>1</v>
      </c>
      <c r="G852" s="151"/>
      <c r="H852" s="154">
        <f t="shared" si="14"/>
        <v>0</v>
      </c>
    </row>
    <row r="853" spans="1:8" s="50" customFormat="1" ht="36" customHeight="1" thickBot="1" x14ac:dyDescent="0.25">
      <c r="A853" s="181"/>
      <c r="B853" s="52" t="str">
        <f>B829</f>
        <v>J</v>
      </c>
      <c r="C853" s="251" t="str">
        <f>C829</f>
        <v>STREET LIGHT INSTALLATION</v>
      </c>
      <c r="D853" s="252"/>
      <c r="E853" s="252"/>
      <c r="F853" s="253"/>
      <c r="G853" s="53" t="s">
        <v>392</v>
      </c>
      <c r="H853" s="54">
        <f>SUM(H828:H852)</f>
        <v>0</v>
      </c>
    </row>
    <row r="854" spans="1:8" s="51" customFormat="1" ht="36" customHeight="1" thickTop="1" x14ac:dyDescent="0.2">
      <c r="A854" s="181"/>
      <c r="B854" s="138" t="s">
        <v>568</v>
      </c>
      <c r="C854" s="248" t="s">
        <v>583</v>
      </c>
      <c r="D854" s="249"/>
      <c r="E854" s="249"/>
      <c r="F854" s="250"/>
      <c r="G854" s="85"/>
      <c r="H854" s="78"/>
    </row>
    <row r="855" spans="1:8" s="50" customFormat="1" ht="36" customHeight="1" x14ac:dyDescent="0.2">
      <c r="A855" s="184" t="s">
        <v>339</v>
      </c>
      <c r="B855" s="69" t="s">
        <v>570</v>
      </c>
      <c r="C855" s="55" t="s">
        <v>584</v>
      </c>
      <c r="D855" s="56" t="s">
        <v>585</v>
      </c>
      <c r="E855" s="57" t="s">
        <v>586</v>
      </c>
      <c r="F855" s="163">
        <v>1</v>
      </c>
      <c r="G855" s="164"/>
      <c r="H855" s="165">
        <f>ROUND(G855*F855,2)</f>
        <v>0</v>
      </c>
    </row>
    <row r="856" spans="1:8" ht="36" customHeight="1" thickBot="1" x14ac:dyDescent="0.25">
      <c r="A856" s="181"/>
      <c r="B856" s="52" t="str">
        <f>B854</f>
        <v>K</v>
      </c>
      <c r="C856" s="251" t="str">
        <f>C854</f>
        <v>MOBILIZATION /DEMOBILIZATION</v>
      </c>
      <c r="D856" s="252"/>
      <c r="E856" s="252"/>
      <c r="F856" s="253"/>
      <c r="G856" s="53" t="s">
        <v>392</v>
      </c>
      <c r="H856" s="54">
        <f>H855</f>
        <v>0</v>
      </c>
    </row>
    <row r="857" spans="1:8" ht="36" customHeight="1" thickTop="1" x14ac:dyDescent="0.25">
      <c r="A857" s="185"/>
      <c r="B857" s="58"/>
      <c r="C857" s="59" t="s">
        <v>587</v>
      </c>
      <c r="D857" s="99"/>
      <c r="E857" s="17"/>
      <c r="F857" s="17"/>
      <c r="G857" s="85"/>
      <c r="H857" s="78"/>
    </row>
    <row r="858" spans="1:8" ht="30" customHeight="1" thickBot="1" x14ac:dyDescent="0.25">
      <c r="A858" s="78"/>
      <c r="B858" s="46" t="str">
        <f>B8</f>
        <v>A</v>
      </c>
      <c r="C858" s="254" t="str">
        <f>C8</f>
        <v>IRYSH AVENUE - BLAKE STREET TO BURY STREET (MINOR REHABILITATION)</v>
      </c>
      <c r="D858" s="243"/>
      <c r="E858" s="243"/>
      <c r="F858" s="244"/>
      <c r="G858" s="47" t="s">
        <v>392</v>
      </c>
      <c r="H858" s="47">
        <f>H66</f>
        <v>0</v>
      </c>
    </row>
    <row r="859" spans="1:8" ht="45" customHeight="1" thickTop="1" thickBot="1" x14ac:dyDescent="0.25">
      <c r="A859" s="78"/>
      <c r="B859" s="46" t="str">
        <f>B67</f>
        <v>B</v>
      </c>
      <c r="C859" s="235" t="str">
        <f>C67</f>
        <v>BURY STREET - IRYSH AVENUE TO WHYTE AVENUE
(THIN BITUMINOUS OVERLAY)</v>
      </c>
      <c r="D859" s="229"/>
      <c r="E859" s="229"/>
      <c r="F859" s="230"/>
      <c r="G859" s="47" t="s">
        <v>392</v>
      </c>
      <c r="H859" s="47">
        <f>H128</f>
        <v>0</v>
      </c>
    </row>
    <row r="860" spans="1:8" ht="45" customHeight="1" thickTop="1" thickBot="1" x14ac:dyDescent="0.25">
      <c r="A860" s="78"/>
      <c r="B860" s="46" t="str">
        <f>B129</f>
        <v>C</v>
      </c>
      <c r="C860" s="235" t="str">
        <f>C129</f>
        <v>WHYTE AVENUE - BURY STREET TO VINE STREET
(CONCRETE RECONSTRUCTION)</v>
      </c>
      <c r="D860" s="229"/>
      <c r="E860" s="229"/>
      <c r="F860" s="230"/>
      <c r="G860" s="47" t="s">
        <v>392</v>
      </c>
      <c r="H860" s="47">
        <f>H213</f>
        <v>0</v>
      </c>
    </row>
    <row r="861" spans="1:8" ht="45" customHeight="1" thickTop="1" thickBot="1" x14ac:dyDescent="0.25">
      <c r="A861" s="78"/>
      <c r="B861" s="46" t="str">
        <f>B214</f>
        <v>D</v>
      </c>
      <c r="C861" s="235" t="str">
        <f>C214</f>
        <v>ELGIN AVENUE - SHERBROOK STREET TO ISABEL STREET
(ASPHALT RECONSTRUCTION)</v>
      </c>
      <c r="D861" s="229"/>
      <c r="E861" s="229"/>
      <c r="F861" s="230"/>
      <c r="G861" s="47" t="s">
        <v>392</v>
      </c>
      <c r="H861" s="47">
        <f>H328</f>
        <v>0</v>
      </c>
    </row>
    <row r="862" spans="1:8" ht="45" customHeight="1" thickTop="1" thickBot="1" x14ac:dyDescent="0.25">
      <c r="A862" s="78"/>
      <c r="B862" s="46" t="str">
        <f>B329</f>
        <v>E</v>
      </c>
      <c r="C862" s="235" t="str">
        <f>C329</f>
        <v>KATE STREET - WILLIAM AVENUE TO ELGIN AVENUE
(ASPHALT RECONSTRUCTION)</v>
      </c>
      <c r="D862" s="229"/>
      <c r="E862" s="229"/>
      <c r="F862" s="230"/>
      <c r="G862" s="47" t="s">
        <v>392</v>
      </c>
      <c r="H862" s="47">
        <f>H419</f>
        <v>0</v>
      </c>
    </row>
    <row r="863" spans="1:8" ht="45" customHeight="1" thickTop="1" thickBot="1" x14ac:dyDescent="0.25">
      <c r="A863" s="78"/>
      <c r="B863" s="46" t="str">
        <f>B420</f>
        <v>F</v>
      </c>
      <c r="C863" s="235" t="str">
        <f>C420</f>
        <v>ALEXANDER AVENUE - SHERBROOK STREET TO ISABEL STREET
(MINOR REHABILITATION)</v>
      </c>
      <c r="D863" s="229"/>
      <c r="E863" s="229"/>
      <c r="F863" s="230"/>
      <c r="G863" s="47" t="s">
        <v>392</v>
      </c>
      <c r="H863" s="47">
        <f>H501</f>
        <v>0</v>
      </c>
    </row>
    <row r="864" spans="1:8" ht="45" customHeight="1" thickTop="1" thickBot="1" x14ac:dyDescent="0.25">
      <c r="A864" s="78"/>
      <c r="B864" s="46" t="str">
        <f>B502</f>
        <v>G</v>
      </c>
      <c r="C864" s="235" t="str">
        <f>C502</f>
        <v>PRINCE EDWARD STREET - BARBER STREET TO ROVER AVENUE
(ASPHALT RECONSTRUCTION)</v>
      </c>
      <c r="D864" s="229"/>
      <c r="E864" s="229"/>
      <c r="F864" s="230"/>
      <c r="G864" s="47" t="s">
        <v>392</v>
      </c>
      <c r="H864" s="47">
        <f>H594</f>
        <v>0</v>
      </c>
    </row>
    <row r="865" spans="1:8" ht="45" customHeight="1" thickTop="1" thickBot="1" x14ac:dyDescent="0.25">
      <c r="A865" s="78"/>
      <c r="B865" s="46" t="str">
        <f>B595</f>
        <v>H</v>
      </c>
      <c r="C865" s="235" t="str">
        <f>C595</f>
        <v>MCFARLANE STREET NORTH - SUTHERLAND AVENUE TO ROVER AVENUE
(ASPHALT RECONSTRUCTION)</v>
      </c>
      <c r="D865" s="229"/>
      <c r="E865" s="229"/>
      <c r="F865" s="230"/>
      <c r="G865" s="47" t="s">
        <v>392</v>
      </c>
      <c r="H865" s="47">
        <f>H692</f>
        <v>0</v>
      </c>
    </row>
    <row r="866" spans="1:8" ht="30" customHeight="1" thickTop="1" thickBot="1" x14ac:dyDescent="0.25">
      <c r="A866" s="78"/>
      <c r="B866" s="46" t="str">
        <f>B694</f>
        <v>I</v>
      </c>
      <c r="C866" s="228" t="str">
        <f>C694</f>
        <v>WATER AND WASTE WORK</v>
      </c>
      <c r="D866" s="229"/>
      <c r="E866" s="229"/>
      <c r="F866" s="230"/>
      <c r="G866" s="61" t="s">
        <v>392</v>
      </c>
      <c r="H866" s="61">
        <f>H827</f>
        <v>0</v>
      </c>
    </row>
    <row r="867" spans="1:8" ht="30" customHeight="1" thickTop="1" thickBot="1" x14ac:dyDescent="0.25">
      <c r="A867" s="78"/>
      <c r="B867" s="46" t="str">
        <f>B829</f>
        <v>J</v>
      </c>
      <c r="C867" s="228" t="str">
        <f>C829</f>
        <v>STREET LIGHT INSTALLATION</v>
      </c>
      <c r="D867" s="229"/>
      <c r="E867" s="229"/>
      <c r="F867" s="230"/>
      <c r="G867" s="61" t="s">
        <v>392</v>
      </c>
      <c r="H867" s="61">
        <f>H853</f>
        <v>0</v>
      </c>
    </row>
    <row r="868" spans="1:8" ht="30" customHeight="1" thickTop="1" thickBot="1" x14ac:dyDescent="0.25">
      <c r="A868" s="78"/>
      <c r="B868" s="46" t="str">
        <f>B854</f>
        <v>K</v>
      </c>
      <c r="C868" s="228" t="str">
        <f>C854</f>
        <v>MOBILIZATION /DEMOBILIZATION</v>
      </c>
      <c r="D868" s="229"/>
      <c r="E868" s="229"/>
      <c r="F868" s="230"/>
      <c r="G868" s="61" t="s">
        <v>392</v>
      </c>
      <c r="H868" s="61">
        <f>H856</f>
        <v>0</v>
      </c>
    </row>
    <row r="869" spans="1:8" ht="27.75" customHeight="1" thickTop="1" x14ac:dyDescent="0.2">
      <c r="A869" s="85"/>
      <c r="B869" s="231" t="s">
        <v>588</v>
      </c>
      <c r="C869" s="232"/>
      <c r="D869" s="232"/>
      <c r="E869" s="232"/>
      <c r="F869" s="232"/>
      <c r="G869" s="233">
        <f>SUM(H858:H868)</f>
        <v>0</v>
      </c>
      <c r="H869" s="234"/>
    </row>
    <row r="870" spans="1:8" x14ac:dyDescent="0.2">
      <c r="A870" s="85"/>
      <c r="B870" s="62"/>
      <c r="C870" s="63"/>
      <c r="D870" s="64"/>
      <c r="E870" s="63"/>
      <c r="F870" s="63"/>
      <c r="G870" s="65"/>
      <c r="H870" s="66"/>
    </row>
  </sheetData>
  <sheetProtection algorithmName="SHA-512" hashValue="PdMSAM/8yrM5k2MC2XMPic1gdjrqXhuca1Y9JpYG1WrMd7liTyB85ybqsmfxmshz6Hm9v/EP/wYykjeCB/cHEg==" saltValue="6XWtXzogz/xASQdXsmhegg==" spinCount="100000" sheet="1" objects="1" scenarios="1" selectLockedCells="1"/>
  <mergeCells count="40">
    <mergeCell ref="C129:F129"/>
    <mergeCell ref="B7:F7"/>
    <mergeCell ref="C8:F8"/>
    <mergeCell ref="C66:F66"/>
    <mergeCell ref="C67:F67"/>
    <mergeCell ref="C128:F128"/>
    <mergeCell ref="B693:F693"/>
    <mergeCell ref="C213:F213"/>
    <mergeCell ref="C214:F214"/>
    <mergeCell ref="C328:F328"/>
    <mergeCell ref="C329:F329"/>
    <mergeCell ref="C419:F419"/>
    <mergeCell ref="C420:F420"/>
    <mergeCell ref="C501:F501"/>
    <mergeCell ref="C502:F502"/>
    <mergeCell ref="C594:F594"/>
    <mergeCell ref="C595:F595"/>
    <mergeCell ref="C692:F692"/>
    <mergeCell ref="C860:F860"/>
    <mergeCell ref="C694:F694"/>
    <mergeCell ref="C773:E773"/>
    <mergeCell ref="C779:E779"/>
    <mergeCell ref="C827:F827"/>
    <mergeCell ref="B828:F828"/>
    <mergeCell ref="C829:F829"/>
    <mergeCell ref="C853:F853"/>
    <mergeCell ref="C854:F854"/>
    <mergeCell ref="C856:F856"/>
    <mergeCell ref="C858:F858"/>
    <mergeCell ref="C859:F859"/>
    <mergeCell ref="C867:F867"/>
    <mergeCell ref="C868:F868"/>
    <mergeCell ref="B869:F869"/>
    <mergeCell ref="G869:H869"/>
    <mergeCell ref="C861:F861"/>
    <mergeCell ref="C862:F862"/>
    <mergeCell ref="C863:F863"/>
    <mergeCell ref="C864:F864"/>
    <mergeCell ref="C865:F865"/>
    <mergeCell ref="C866:F866"/>
  </mergeCells>
  <conditionalFormatting sqref="D10 D46 D48 D54 D116 D316 D326 D555:D558">
    <cfRule type="cellIs" dxfId="396" priority="392" stopIfTrue="1" operator="equal">
      <formula>"CW 3240-R7"</formula>
    </cfRule>
  </conditionalFormatting>
  <conditionalFormatting sqref="D10 D316 D326 D116 D46 D48 D54 D555:D558">
    <cfRule type="cellIs" dxfId="395" priority="391" stopIfTrue="1" operator="equal">
      <formula>"CW 3120-R2"</formula>
    </cfRule>
  </conditionalFormatting>
  <conditionalFormatting sqref="D12 D17 D19 D21:D22 D25:D26 D30:D32 D37 D39 D145 D148 D150 D152 D154 D156 D243 D667:D669 D831:D841">
    <cfRule type="cellIs" dxfId="394" priority="370" stopIfTrue="1" operator="equal">
      <formula>"CW 3120-R2"</formula>
    </cfRule>
    <cfRule type="cellIs" dxfId="393" priority="371" stopIfTrue="1" operator="equal">
      <formula>"CW 3240-R7"</formula>
    </cfRule>
    <cfRule type="cellIs" dxfId="392" priority="369" stopIfTrue="1" operator="equal">
      <formula>"CW 2130-R11"</formula>
    </cfRule>
  </conditionalFormatting>
  <conditionalFormatting sqref="D42 D343 D345 D348 D351 D353 D357 D359 D371">
    <cfRule type="cellIs" dxfId="391" priority="99" stopIfTrue="1" operator="equal">
      <formula>"CW 3240-R7"</formula>
    </cfRule>
    <cfRule type="cellIs" dxfId="390" priority="98" stopIfTrue="1" operator="equal">
      <formula>"CW 3120-R2"</formula>
    </cfRule>
  </conditionalFormatting>
  <conditionalFormatting sqref="D44 D162:D170">
    <cfRule type="cellIs" dxfId="389" priority="387" stopIfTrue="1" operator="equal">
      <formula>"CW 2130-R11"</formula>
    </cfRule>
    <cfRule type="cellIs" dxfId="388" priority="388" stopIfTrue="1" operator="equal">
      <formula>"CW 3120-R2"</formula>
    </cfRule>
    <cfRule type="cellIs" dxfId="387" priority="389" stopIfTrue="1" operator="equal">
      <formula>"CW 3240-R7"</formula>
    </cfRule>
  </conditionalFormatting>
  <conditionalFormatting sqref="D51:D52">
    <cfRule type="cellIs" dxfId="386" priority="25" stopIfTrue="1" operator="equal">
      <formula>"CW 3240-R7"</formula>
    </cfRule>
    <cfRule type="cellIs" dxfId="385" priority="24" stopIfTrue="1" operator="equal">
      <formula>"CW 3120-R2"</formula>
    </cfRule>
  </conditionalFormatting>
  <conditionalFormatting sqref="D58:D59">
    <cfRule type="cellIs" dxfId="384" priority="82" stopIfTrue="1" operator="equal">
      <formula>"CW 2130-R11"</formula>
    </cfRule>
    <cfRule type="cellIs" dxfId="383" priority="83" stopIfTrue="1" operator="equal">
      <formula>"CW 3120-R2"</formula>
    </cfRule>
    <cfRule type="cellIs" dxfId="382" priority="84" stopIfTrue="1" operator="equal">
      <formula>"CW 3240-R7"</formula>
    </cfRule>
  </conditionalFormatting>
  <conditionalFormatting sqref="D63:D65">
    <cfRule type="cellIs" dxfId="381" priority="22" stopIfTrue="1" operator="equal">
      <formula>"CW 3120-R2"</formula>
    </cfRule>
    <cfRule type="cellIs" dxfId="380" priority="23" stopIfTrue="1" operator="equal">
      <formula>"CW 3240-R7"</formula>
    </cfRule>
    <cfRule type="cellIs" dxfId="379" priority="21" stopIfTrue="1" operator="equal">
      <formula>"CW 2130-R11"</formula>
    </cfRule>
  </conditionalFormatting>
  <conditionalFormatting sqref="D69">
    <cfRule type="cellIs" dxfId="378" priority="365" stopIfTrue="1" operator="equal">
      <formula>"CW 3240-R7"</formula>
    </cfRule>
    <cfRule type="cellIs" dxfId="377" priority="363" stopIfTrue="1" operator="equal">
      <formula>"CW 2130-R11"</formula>
    </cfRule>
    <cfRule type="cellIs" dxfId="376" priority="364" stopIfTrue="1" operator="equal">
      <formula>"CW 3120-R2"</formula>
    </cfRule>
  </conditionalFormatting>
  <conditionalFormatting sqref="D71 D76:D78 D80 D82:D83 D86:D87 D91:D92 D97">
    <cfRule type="cellIs" dxfId="375" priority="93" stopIfTrue="1" operator="equal">
      <formula>"CW 3240-R7"</formula>
    </cfRule>
  </conditionalFormatting>
  <conditionalFormatting sqref="D71 D80 D82:D83 D86:D87 D91:D92 D97 D76:D78">
    <cfRule type="cellIs" dxfId="374" priority="92" stopIfTrue="1" operator="equal">
      <formula>"CW 3120-R2"</formula>
    </cfRule>
  </conditionalFormatting>
  <conditionalFormatting sqref="D71 D80 D82:D83 D86:D87 D91:D92 D97">
    <cfRule type="cellIs" dxfId="373" priority="91" stopIfTrue="1" operator="equal">
      <formula>"CW 2130-R11"</formula>
    </cfRule>
  </conditionalFormatting>
  <conditionalFormatting sqref="D76:D78 D114:D115">
    <cfRule type="cellIs" dxfId="372" priority="18" stopIfTrue="1" operator="equal">
      <formula>"CW 2130-R11"</formula>
    </cfRule>
  </conditionalFormatting>
  <conditionalFormatting sqref="D100">
    <cfRule type="cellIs" dxfId="371" priority="95" stopIfTrue="1" operator="equal">
      <formula>"CW 3120-R2"</formula>
    </cfRule>
    <cfRule type="cellIs" dxfId="370" priority="96" stopIfTrue="1" operator="equal">
      <formula>"CW 3240-R7"</formula>
    </cfRule>
    <cfRule type="cellIs" dxfId="369" priority="94" stopIfTrue="1" operator="equal">
      <formula>"CW 2130-R11"</formula>
    </cfRule>
  </conditionalFormatting>
  <conditionalFormatting sqref="D102">
    <cfRule type="cellIs" dxfId="368" priority="362" stopIfTrue="1" operator="equal">
      <formula>"CW 3240-R7"</formula>
    </cfRule>
    <cfRule type="cellIs" dxfId="367" priority="361" stopIfTrue="1" operator="equal">
      <formula>"CW 3120-R2"</formula>
    </cfRule>
    <cfRule type="cellIs" dxfId="366" priority="360" stopIfTrue="1" operator="equal">
      <formula>"CW 2130-R11"</formula>
    </cfRule>
  </conditionalFormatting>
  <conditionalFormatting sqref="D104 D106 D108 D111">
    <cfRule type="cellIs" dxfId="365" priority="68" stopIfTrue="1" operator="equal">
      <formula>"CW 3120-R2"</formula>
    </cfRule>
    <cfRule type="cellIs" dxfId="364" priority="69" stopIfTrue="1" operator="equal">
      <formula>"CW 3240-R7"</formula>
    </cfRule>
  </conditionalFormatting>
  <conditionalFormatting sqref="D113:D116">
    <cfRule type="cellIs" dxfId="363" priority="19" stopIfTrue="1" operator="equal">
      <formula>"CW 3120-R2"</formula>
    </cfRule>
    <cfRule type="cellIs" dxfId="362" priority="20" stopIfTrue="1" operator="equal">
      <formula>"CW 3240-R7"</formula>
    </cfRule>
  </conditionalFormatting>
  <conditionalFormatting sqref="D118 D116">
    <cfRule type="cellIs" dxfId="361" priority="309" stopIfTrue="1" operator="equal">
      <formula>"CW 2130-R11"</formula>
    </cfRule>
  </conditionalFormatting>
  <conditionalFormatting sqref="D118">
    <cfRule type="cellIs" dxfId="360" priority="302" stopIfTrue="1" operator="equal">
      <formula>"CW 3240-R7"</formula>
    </cfRule>
    <cfRule type="cellIs" dxfId="359" priority="301" stopIfTrue="1" operator="equal">
      <formula>"CW 3120-R2"</formula>
    </cfRule>
    <cfRule type="cellIs" dxfId="358" priority="304" stopIfTrue="1" operator="equal">
      <formula>"CW 3240-R7"</formula>
    </cfRule>
    <cfRule type="cellIs" dxfId="357" priority="303" stopIfTrue="1" operator="equal">
      <formula>"CW 3120-R2"</formula>
    </cfRule>
  </conditionalFormatting>
  <conditionalFormatting sqref="D119">
    <cfRule type="cellIs" dxfId="356" priority="300" stopIfTrue="1" operator="equal">
      <formula>"CW 3240-R7"</formula>
    </cfRule>
    <cfRule type="cellIs" dxfId="355" priority="299" stopIfTrue="1" operator="equal">
      <formula>"CW 2130-R11"</formula>
    </cfRule>
  </conditionalFormatting>
  <conditionalFormatting sqref="D121:D122">
    <cfRule type="cellIs" dxfId="354" priority="81" stopIfTrue="1" operator="equal">
      <formula>"CW 3240-R7"</formula>
    </cfRule>
    <cfRule type="cellIs" dxfId="353" priority="80" stopIfTrue="1" operator="equal">
      <formula>"CW 3120-R2"</formula>
    </cfRule>
    <cfRule type="cellIs" dxfId="352" priority="79" stopIfTrue="1" operator="equal">
      <formula>"CW 2130-R11"</formula>
    </cfRule>
  </conditionalFormatting>
  <conditionalFormatting sqref="D126">
    <cfRule type="cellIs" dxfId="351" priority="358" stopIfTrue="1" operator="equal">
      <formula>"CW 3120-R2"</formula>
    </cfRule>
    <cfRule type="cellIs" dxfId="350" priority="357" stopIfTrue="1" operator="equal">
      <formula>"CW 2130-R11"</formula>
    </cfRule>
    <cfRule type="cellIs" dxfId="349" priority="359" stopIfTrue="1" operator="equal">
      <formula>"CW 3240-R7"</formula>
    </cfRule>
  </conditionalFormatting>
  <conditionalFormatting sqref="D131:D133 D135 D137:D138 D140 D142">
    <cfRule type="cellIs" dxfId="348" priority="78" stopIfTrue="1" operator="equal">
      <formula>"CW 3240-R7"</formula>
    </cfRule>
    <cfRule type="cellIs" dxfId="347" priority="77" stopIfTrue="1" operator="equal">
      <formula>"CW 3120-R2"</formula>
    </cfRule>
    <cfRule type="cellIs" dxfId="346" priority="76" stopIfTrue="1" operator="equal">
      <formula>"CW 2130-R11"</formula>
    </cfRule>
  </conditionalFormatting>
  <conditionalFormatting sqref="D158">
    <cfRule type="cellIs" dxfId="345" priority="74" stopIfTrue="1" operator="equal">
      <formula>"CW 3120-R2"</formula>
    </cfRule>
    <cfRule type="cellIs" dxfId="344" priority="75" stopIfTrue="1" operator="equal">
      <formula>"CW 3240-R7"</formula>
    </cfRule>
    <cfRule type="cellIs" dxfId="343" priority="73" stopIfTrue="1" operator="equal">
      <formula>"CW 2130-R11"</formula>
    </cfRule>
  </conditionalFormatting>
  <conditionalFormatting sqref="D173">
    <cfRule type="cellIs" dxfId="342" priority="4" stopIfTrue="1" operator="equal">
      <formula>"CW 2130-R11"</formula>
    </cfRule>
    <cfRule type="cellIs" dxfId="341" priority="6" stopIfTrue="1" operator="equal">
      <formula>"CW 3240-R7"</formula>
    </cfRule>
    <cfRule type="cellIs" dxfId="340" priority="5" stopIfTrue="1" operator="equal">
      <formula>"CW 3120-R2"</formula>
    </cfRule>
  </conditionalFormatting>
  <conditionalFormatting sqref="D175:D178 D181:D182">
    <cfRule type="cellIs" dxfId="339" priority="297" stopIfTrue="1" operator="equal">
      <formula>"CW 3120-R2"</formula>
    </cfRule>
    <cfRule type="cellIs" dxfId="338" priority="298" stopIfTrue="1" operator="equal">
      <formula>"CW 3240-R7"</formula>
    </cfRule>
  </conditionalFormatting>
  <conditionalFormatting sqref="D185 D188 D192:D193 D283 D286 D292:D293 D497 D573:D574 D658 D661 D664">
    <cfRule type="cellIs" dxfId="337" priority="368" stopIfTrue="1" operator="equal">
      <formula>"CW 3240-R7"</formula>
    </cfRule>
  </conditionalFormatting>
  <conditionalFormatting sqref="D192">
    <cfRule type="cellIs" dxfId="336" priority="307" stopIfTrue="1" operator="equal">
      <formula>"CW 3240-R7"</formula>
    </cfRule>
    <cfRule type="cellIs" dxfId="335" priority="306" stopIfTrue="1" operator="equal">
      <formula>"CW 3120-R2"</formula>
    </cfRule>
  </conditionalFormatting>
  <conditionalFormatting sqref="D192:D193">
    <cfRule type="cellIs" dxfId="334" priority="308" stopIfTrue="1" operator="equal">
      <formula>"CW 2130-R11"</formula>
    </cfRule>
  </conditionalFormatting>
  <conditionalFormatting sqref="D195:D197">
    <cfRule type="cellIs" dxfId="333" priority="66" stopIfTrue="1" operator="equal">
      <formula>"CW 3120-R2"</formula>
    </cfRule>
    <cfRule type="cellIs" dxfId="332" priority="67" stopIfTrue="1" operator="equal">
      <formula>"CW 3240-R7"</formula>
    </cfRule>
    <cfRule type="cellIs" dxfId="331" priority="65" stopIfTrue="1" operator="equal">
      <formula>"CW 2130-R11"</formula>
    </cfRule>
  </conditionalFormatting>
  <conditionalFormatting sqref="D199">
    <cfRule type="cellIs" dxfId="330" priority="88" stopIfTrue="1" operator="equal">
      <formula>"CW 2130-R11"</formula>
    </cfRule>
  </conditionalFormatting>
  <conditionalFormatting sqref="D199:D201">
    <cfRule type="cellIs" dxfId="329" priority="90" stopIfTrue="1" operator="equal">
      <formula>"CW 3240-R7"</formula>
    </cfRule>
    <cfRule type="cellIs" dxfId="328" priority="89" stopIfTrue="1" operator="equal">
      <formula>"CW 3120-R2"</formula>
    </cfRule>
  </conditionalFormatting>
  <conditionalFormatting sqref="D200:D201">
    <cfRule type="cellIs" dxfId="327" priority="305" stopIfTrue="1" operator="equal">
      <formula>"CW 2130-R11"</formula>
    </cfRule>
  </conditionalFormatting>
  <conditionalFormatting sqref="D202:D204 D206 D208">
    <cfRule type="cellIs" dxfId="326" priority="72" stopIfTrue="1" operator="equal">
      <formula>"CW 3240-R7"</formula>
    </cfRule>
    <cfRule type="cellIs" dxfId="325" priority="70" stopIfTrue="1" operator="equal">
      <formula>"CW 2130-R11"</formula>
    </cfRule>
    <cfRule type="cellIs" dxfId="324" priority="71" stopIfTrue="1" operator="equal">
      <formula>"CW 3120-R2"</formula>
    </cfRule>
  </conditionalFormatting>
  <conditionalFormatting sqref="D210">
    <cfRule type="cellIs" dxfId="323" priority="398" stopIfTrue="1" operator="equal">
      <formula>"CW 2130-R11"</formula>
    </cfRule>
    <cfRule type="cellIs" dxfId="322" priority="400" stopIfTrue="1" operator="equal">
      <formula>"CW 3240-R7"</formula>
    </cfRule>
    <cfRule type="cellIs" dxfId="321" priority="399" stopIfTrue="1" operator="equal">
      <formula>"CW 3120-R2"</formula>
    </cfRule>
  </conditionalFormatting>
  <conditionalFormatting sqref="D216:D220 D222:D223 D225">
    <cfRule type="cellIs" dxfId="320" priority="294" stopIfTrue="1" operator="equal">
      <formula>"CW 2130-R11"</formula>
    </cfRule>
    <cfRule type="cellIs" dxfId="319" priority="296" stopIfTrue="1" operator="equal">
      <formula>"CW 3240-R7"</formula>
    </cfRule>
    <cfRule type="cellIs" dxfId="318" priority="295" stopIfTrue="1" operator="equal">
      <formula>"CW 3120-R2"</formula>
    </cfRule>
  </conditionalFormatting>
  <conditionalFormatting sqref="D228 D231 D234 D237 D239 D245">
    <cfRule type="cellIs" dxfId="317" priority="293" stopIfTrue="1" operator="equal">
      <formula>"CW 3240-R7"</formula>
    </cfRule>
    <cfRule type="cellIs" dxfId="316" priority="292" stopIfTrue="1" operator="equal">
      <formula>"CW 3120-R2"</formula>
    </cfRule>
    <cfRule type="cellIs" dxfId="315" priority="291" stopIfTrue="1" operator="equal">
      <formula>"CW 2130-R11"</formula>
    </cfRule>
  </conditionalFormatting>
  <conditionalFormatting sqref="D247 D250:D260">
    <cfRule type="cellIs" dxfId="314" priority="87" stopIfTrue="1" operator="equal">
      <formula>"CW 3240-R7"</formula>
    </cfRule>
    <cfRule type="cellIs" dxfId="313" priority="85" stopIfTrue="1" operator="equal">
      <formula>"CW 2130-R11"</formula>
    </cfRule>
    <cfRule type="cellIs" dxfId="312" priority="86" stopIfTrue="1" operator="equal">
      <formula>"CW 3120-R2"</formula>
    </cfRule>
  </conditionalFormatting>
  <conditionalFormatting sqref="D267">
    <cfRule type="cellIs" dxfId="311" priority="290" stopIfTrue="1" operator="equal">
      <formula>"CW 3240-R7"</formula>
    </cfRule>
    <cfRule type="cellIs" dxfId="310" priority="288" stopIfTrue="1" operator="equal">
      <formula>"CW 2130-R11"</formula>
    </cfRule>
    <cfRule type="cellIs" dxfId="309" priority="289" stopIfTrue="1" operator="equal">
      <formula>"CW 3120-R2"</formula>
    </cfRule>
  </conditionalFormatting>
  <conditionalFormatting sqref="D269:D270 D273:D275 D278:D280">
    <cfRule type="cellIs" dxfId="308" priority="278" stopIfTrue="1" operator="equal">
      <formula>"CW 3240-R7"</formula>
    </cfRule>
    <cfRule type="cellIs" dxfId="307" priority="277" stopIfTrue="1" operator="equal">
      <formula>"CW 3120-R2"</formula>
    </cfRule>
  </conditionalFormatting>
  <conditionalFormatting sqref="D290">
    <cfRule type="cellIs" dxfId="306" priority="11" stopIfTrue="1" operator="equal">
      <formula>"CW 3240-R7"</formula>
    </cfRule>
    <cfRule type="cellIs" dxfId="305" priority="10" stopIfTrue="1" operator="equal">
      <formula>"CW 3120-R2"</formula>
    </cfRule>
    <cfRule type="cellIs" dxfId="304" priority="12" stopIfTrue="1" operator="equal">
      <formula>"CW 2130-R11"</formula>
    </cfRule>
    <cfRule type="cellIs" dxfId="303" priority="13" stopIfTrue="1" operator="equal">
      <formula>"CW 3120-R2"</formula>
    </cfRule>
    <cfRule type="cellIs" dxfId="302" priority="14" stopIfTrue="1" operator="equal">
      <formula>"CW 3240-R7"</formula>
    </cfRule>
  </conditionalFormatting>
  <conditionalFormatting sqref="D292:D293">
    <cfRule type="cellIs" dxfId="301" priority="326" stopIfTrue="1" operator="equal">
      <formula>"CW 3240-R7"</formula>
    </cfRule>
    <cfRule type="cellIs" dxfId="300" priority="325" stopIfTrue="1" operator="equal">
      <formula>"CW 3120-R2"</formula>
    </cfRule>
  </conditionalFormatting>
  <conditionalFormatting sqref="D292:D294">
    <cfRule type="cellIs" dxfId="299" priority="393" stopIfTrue="1" operator="equal">
      <formula>"CW 2130-R11"</formula>
    </cfRule>
  </conditionalFormatting>
  <conditionalFormatting sqref="D294">
    <cfRule type="cellIs" dxfId="298" priority="397" stopIfTrue="1" operator="equal">
      <formula>"CW 3240-R7"</formula>
    </cfRule>
  </conditionalFormatting>
  <conditionalFormatting sqref="D296:D298">
    <cfRule type="cellIs" dxfId="297" priority="64" stopIfTrue="1" operator="equal">
      <formula>"CW 3240-R7"</formula>
    </cfRule>
    <cfRule type="cellIs" dxfId="296" priority="63" stopIfTrue="1" operator="equal">
      <formula>"CW 3120-R2"</formula>
    </cfRule>
    <cfRule type="cellIs" dxfId="295" priority="62" stopIfTrue="1" operator="equal">
      <formula>"CW 2130-R11"</formula>
    </cfRule>
  </conditionalFormatting>
  <conditionalFormatting sqref="D300:D301">
    <cfRule type="cellIs" dxfId="294" priority="396" stopIfTrue="1" operator="equal">
      <formula>"CW 3240-R7"</formula>
    </cfRule>
    <cfRule type="cellIs" dxfId="293" priority="395" stopIfTrue="1" operator="equal">
      <formula>"CW 3120-R2"</formula>
    </cfRule>
  </conditionalFormatting>
  <conditionalFormatting sqref="D304 D306:D307 D300:D301">
    <cfRule type="cellIs" dxfId="292" priority="394" stopIfTrue="1" operator="equal">
      <formula>"CW 2130-R11"</formula>
    </cfRule>
  </conditionalFormatting>
  <conditionalFormatting sqref="D304 D306:D310 D312 D314">
    <cfRule type="cellIs" dxfId="291" priority="52" stopIfTrue="1" operator="equal">
      <formula>"CW 3240-R7"</formula>
    </cfRule>
  </conditionalFormatting>
  <conditionalFormatting sqref="D306:D310 D312 D314 D304">
    <cfRule type="cellIs" dxfId="290" priority="51" stopIfTrue="1" operator="equal">
      <formula>"CW 3120-R2"</formula>
    </cfRule>
  </conditionalFormatting>
  <conditionalFormatting sqref="D308:D310 D312 D314">
    <cfRule type="cellIs" dxfId="289" priority="50" stopIfTrue="1" operator="equal">
      <formula>"CW 2130-R11"</formula>
    </cfRule>
  </conditionalFormatting>
  <conditionalFormatting sqref="D320:D322">
    <cfRule type="cellIs" dxfId="288" priority="383" stopIfTrue="1" operator="equal">
      <formula>"CW 3240-R7"</formula>
    </cfRule>
    <cfRule type="cellIs" dxfId="287" priority="382" stopIfTrue="1" operator="equal">
      <formula>"CW 3120-R2"</formula>
    </cfRule>
  </conditionalFormatting>
  <conditionalFormatting sqref="D324 D326">
    <cfRule type="cellIs" dxfId="286" priority="379" stopIfTrue="1" operator="equal">
      <formula>"CW 3120-R2"</formula>
    </cfRule>
    <cfRule type="cellIs" dxfId="285" priority="380" stopIfTrue="1" operator="equal">
      <formula>"CW 3240-R7"</formula>
    </cfRule>
  </conditionalFormatting>
  <conditionalFormatting sqref="D324 D326:D327 D320:D322">
    <cfRule type="cellIs" dxfId="284" priority="381" stopIfTrue="1" operator="equal">
      <formula>"CW 2130-R11"</formula>
    </cfRule>
  </conditionalFormatting>
  <conditionalFormatting sqref="D324">
    <cfRule type="cellIs" dxfId="283" priority="378" stopIfTrue="1" operator="equal">
      <formula>"CW 3240-R7"</formula>
    </cfRule>
    <cfRule type="cellIs" dxfId="282" priority="275" stopIfTrue="1" operator="equal">
      <formula>"CW 3120-R2"</formula>
    </cfRule>
    <cfRule type="cellIs" dxfId="281" priority="276" stopIfTrue="1" operator="equal">
      <formula>"CW 3240-R7"</formula>
    </cfRule>
    <cfRule type="cellIs" dxfId="280" priority="377" stopIfTrue="1" operator="equal">
      <formula>"CW 3120-R2"</formula>
    </cfRule>
    <cfRule type="cellIs" dxfId="279" priority="376" stopIfTrue="1" operator="equal">
      <formula>"CW 2130-R11"</formula>
    </cfRule>
  </conditionalFormatting>
  <conditionalFormatting sqref="D326:D327">
    <cfRule type="cellIs" dxfId="278" priority="273" stopIfTrue="1" operator="equal">
      <formula>"CW 3120-R2"</formula>
    </cfRule>
    <cfRule type="cellIs" dxfId="277" priority="274" stopIfTrue="1" operator="equal">
      <formula>"CW 3240-R7"</formula>
    </cfRule>
  </conditionalFormatting>
  <conditionalFormatting sqref="D331:D335 D337:D338 D340">
    <cfRule type="cellIs" dxfId="276" priority="270" stopIfTrue="1" operator="equal">
      <formula>"CW 2130-R11"</formula>
    </cfRule>
    <cfRule type="cellIs" dxfId="275" priority="271" stopIfTrue="1" operator="equal">
      <formula>"CW 3120-R2"</formula>
    </cfRule>
    <cfRule type="cellIs" dxfId="274" priority="272" stopIfTrue="1" operator="equal">
      <formula>"CW 3240-R7"</formula>
    </cfRule>
  </conditionalFormatting>
  <conditionalFormatting sqref="D361 D364:D374">
    <cfRule type="cellIs" dxfId="273" priority="40" stopIfTrue="1" operator="equal">
      <formula>"CW 3240-R7"</formula>
    </cfRule>
    <cfRule type="cellIs" dxfId="272" priority="39" stopIfTrue="1" operator="equal">
      <formula>"CW 3120-R2"</formula>
    </cfRule>
    <cfRule type="cellIs" dxfId="271" priority="38" stopIfTrue="1" operator="equal">
      <formula>"CW 2130-R11"</formula>
    </cfRule>
  </conditionalFormatting>
  <conditionalFormatting sqref="D371 D42 D343 D345 D348 D351 D353 D357 D359">
    <cfRule type="cellIs" dxfId="270" priority="97" stopIfTrue="1" operator="equal">
      <formula>"CW 2130-R11"</formula>
    </cfRule>
  </conditionalFormatting>
  <conditionalFormatting sqref="D381">
    <cfRule type="cellIs" dxfId="269" priority="287" stopIfTrue="1" operator="equal">
      <formula>"CW 3240-R7"</formula>
    </cfRule>
    <cfRule type="cellIs" dxfId="268" priority="285" stopIfTrue="1" operator="equal">
      <formula>"CW 2130-R11"</formula>
    </cfRule>
    <cfRule type="cellIs" dxfId="267" priority="286" stopIfTrue="1" operator="equal">
      <formula>"CW 3120-R2"</formula>
    </cfRule>
  </conditionalFormatting>
  <conditionalFormatting sqref="D383:D385 D388:D389">
    <cfRule type="cellIs" dxfId="266" priority="268" stopIfTrue="1" operator="equal">
      <formula>"CW 3120-R2"</formula>
    </cfRule>
    <cfRule type="cellIs" dxfId="265" priority="269" stopIfTrue="1" operator="equal">
      <formula>"CW 3240-R7"</formula>
    </cfRule>
  </conditionalFormatting>
  <conditionalFormatting sqref="D391 D394:D395">
    <cfRule type="cellIs" dxfId="264" priority="324" stopIfTrue="1" operator="equal">
      <formula>"CW 3240-R7"</formula>
    </cfRule>
  </conditionalFormatting>
  <conditionalFormatting sqref="D394 D391">
    <cfRule type="cellIs" dxfId="263" priority="323" stopIfTrue="1" operator="equal">
      <formula>"CW 3120-R2"</formula>
    </cfRule>
  </conditionalFormatting>
  <conditionalFormatting sqref="D394">
    <cfRule type="cellIs" dxfId="262" priority="321" stopIfTrue="1" operator="equal">
      <formula>"CW 3120-R2"</formula>
    </cfRule>
    <cfRule type="cellIs" dxfId="261" priority="322" stopIfTrue="1" operator="equal">
      <formula>"CW 3240-R7"</formula>
    </cfRule>
  </conditionalFormatting>
  <conditionalFormatting sqref="D394:D395 D397:D399">
    <cfRule type="cellIs" dxfId="260" priority="59" stopIfTrue="1" operator="equal">
      <formula>"CW 2130-R11"</formula>
    </cfRule>
  </conditionalFormatting>
  <conditionalFormatting sqref="D397:D399">
    <cfRule type="cellIs" dxfId="259" priority="60" stopIfTrue="1" operator="equal">
      <formula>"CW 3120-R2"</formula>
    </cfRule>
    <cfRule type="cellIs" dxfId="258" priority="61" stopIfTrue="1" operator="equal">
      <formula>"CW 3240-R7"</formula>
    </cfRule>
  </conditionalFormatting>
  <conditionalFormatting sqref="D401 D403:D404 D412 D10 D316">
    <cfRule type="cellIs" dxfId="257" priority="390" stopIfTrue="1" operator="equal">
      <formula>"CW 2130-R11"</formula>
    </cfRule>
  </conditionalFormatting>
  <conditionalFormatting sqref="D401 D403:D407 D409 D411:D412">
    <cfRule type="cellIs" dxfId="256" priority="49" stopIfTrue="1" operator="equal">
      <formula>"CW 3240-R7"</formula>
    </cfRule>
  </conditionalFormatting>
  <conditionalFormatting sqref="D403:D407 D409 D411:D412 D401">
    <cfRule type="cellIs" dxfId="255" priority="48" stopIfTrue="1" operator="equal">
      <formula>"CW 3120-R2"</formula>
    </cfRule>
  </conditionalFormatting>
  <conditionalFormatting sqref="D405:D407 D409 D411">
    <cfRule type="cellIs" dxfId="254" priority="47" stopIfTrue="1" operator="equal">
      <formula>"CW 2130-R11"</formula>
    </cfRule>
  </conditionalFormatting>
  <conditionalFormatting sqref="D414">
    <cfRule type="cellIs" dxfId="253" priority="386" stopIfTrue="1" operator="equal">
      <formula>"CW 3240-R7"</formula>
    </cfRule>
    <cfRule type="cellIs" dxfId="252" priority="385" stopIfTrue="1" operator="equal">
      <formula>"CW 3120-R2"</formula>
    </cfRule>
    <cfRule type="cellIs" dxfId="251" priority="384" stopIfTrue="1" operator="equal">
      <formula>"CW 2130-R11"</formula>
    </cfRule>
  </conditionalFormatting>
  <conditionalFormatting sqref="D418">
    <cfRule type="cellIs" dxfId="250" priority="266" stopIfTrue="1" operator="equal">
      <formula>"CW 3120-R2"</formula>
    </cfRule>
    <cfRule type="cellIs" dxfId="249" priority="267" stopIfTrue="1" operator="equal">
      <formula>"CW 3240-R7"</formula>
    </cfRule>
    <cfRule type="cellIs" dxfId="248" priority="265" stopIfTrue="1" operator="equal">
      <formula>"CW 2130-R11"</formula>
    </cfRule>
  </conditionalFormatting>
  <conditionalFormatting sqref="D422:D424 D426:D427">
    <cfRule type="cellIs" dxfId="247" priority="238" stopIfTrue="1" operator="equal">
      <formula>"CW 2130-R11"</formula>
    </cfRule>
    <cfRule type="cellIs" dxfId="246" priority="240" stopIfTrue="1" operator="equal">
      <formula>"CW 3240-R7"</formula>
    </cfRule>
    <cfRule type="cellIs" dxfId="245" priority="239" stopIfTrue="1" operator="equal">
      <formula>"CW 3120-R2"</formula>
    </cfRule>
  </conditionalFormatting>
  <conditionalFormatting sqref="D430 D432 D434 D439 D441 D443:D444 D456:D459 D464 D466 D468">
    <cfRule type="cellIs" dxfId="244" priority="36" stopIfTrue="1" operator="equal">
      <formula>"CW 3120-R2"</formula>
    </cfRule>
    <cfRule type="cellIs" dxfId="243" priority="37" stopIfTrue="1" operator="equal">
      <formula>"CW 3240-R7"</formula>
    </cfRule>
    <cfRule type="cellIs" dxfId="242" priority="35" stopIfTrue="1" operator="equal">
      <formula>"CW 2130-R11"</formula>
    </cfRule>
  </conditionalFormatting>
  <conditionalFormatting sqref="D448:D452">
    <cfRule type="cellIs" dxfId="241" priority="7" stopIfTrue="1" operator="equal">
      <formula>"CW 2130-R11"</formula>
    </cfRule>
    <cfRule type="cellIs" dxfId="240" priority="8" stopIfTrue="1" operator="equal">
      <formula>"CW 3120-R2"</formula>
    </cfRule>
    <cfRule type="cellIs" dxfId="239" priority="9" stopIfTrue="1" operator="equal">
      <formula>"CW 3240-R7"</formula>
    </cfRule>
  </conditionalFormatting>
  <conditionalFormatting sqref="D470">
    <cfRule type="cellIs" dxfId="238" priority="327" stopIfTrue="1" operator="equal">
      <formula>"CW 2130-R11"</formula>
    </cfRule>
    <cfRule type="cellIs" dxfId="237" priority="328" stopIfTrue="1" operator="equal">
      <formula>"CW 3120-R2"</formula>
    </cfRule>
    <cfRule type="cellIs" dxfId="236" priority="329" stopIfTrue="1" operator="equal">
      <formula>"CW 3240-R7"</formula>
    </cfRule>
  </conditionalFormatting>
  <conditionalFormatting sqref="D473">
    <cfRule type="cellIs" dxfId="235" priority="356" stopIfTrue="1" operator="equal">
      <formula>"CW 3240-R7"</formula>
    </cfRule>
    <cfRule type="cellIs" dxfId="234" priority="355" stopIfTrue="1" operator="equal">
      <formula>"CW 3120-R2"</formula>
    </cfRule>
    <cfRule type="cellIs" dxfId="233" priority="354" stopIfTrue="1" operator="equal">
      <formula>"CW 2130-R11"</formula>
    </cfRule>
  </conditionalFormatting>
  <conditionalFormatting sqref="D475 D478 D480 D483 D485 D487 D490">
    <cfRule type="cellIs" dxfId="232" priority="264" stopIfTrue="1" operator="equal">
      <formula>"CW 3240-R7"</formula>
    </cfRule>
    <cfRule type="cellIs" dxfId="231" priority="263" stopIfTrue="1" operator="equal">
      <formula>"CW 3120-R2"</formula>
    </cfRule>
  </conditionalFormatting>
  <conditionalFormatting sqref="D490">
    <cfRule type="cellIs" dxfId="230" priority="318" stopIfTrue="1" operator="equal">
      <formula>"CW 3120-R2"</formula>
    </cfRule>
    <cfRule type="cellIs" dxfId="229" priority="319" stopIfTrue="1" operator="equal">
      <formula>"CW 3240-R7"</formula>
    </cfRule>
    <cfRule type="cellIs" dxfId="228" priority="320" stopIfTrue="1" operator="equal">
      <formula>"CW 2130-R11"</formula>
    </cfRule>
  </conditionalFormatting>
  <conditionalFormatting sqref="D493">
    <cfRule type="cellIs" dxfId="227" priority="353" stopIfTrue="1" operator="equal">
      <formula>"CW 3240-R7"</formula>
    </cfRule>
    <cfRule type="cellIs" dxfId="226" priority="352" stopIfTrue="1" operator="equal">
      <formula>"CW 3120-R2"</formula>
    </cfRule>
  </conditionalFormatting>
  <conditionalFormatting sqref="D493:D494">
    <cfRule type="cellIs" dxfId="225" priority="351" stopIfTrue="1" operator="equal">
      <formula>"CW 2130-R11"</formula>
    </cfRule>
  </conditionalFormatting>
  <conditionalFormatting sqref="D494">
    <cfRule type="cellIs" dxfId="224" priority="350" stopIfTrue="1" operator="equal">
      <formula>"CW 3240-R7"</formula>
    </cfRule>
    <cfRule type="cellIs" dxfId="223" priority="349" stopIfTrue="1" operator="equal">
      <formula>"CW 3120-R2"</formula>
    </cfRule>
  </conditionalFormatting>
  <conditionalFormatting sqref="D497 D573:D574 D292:D293 D664 D192 D185 D188 D283 D286 D658 D661">
    <cfRule type="cellIs" dxfId="222" priority="367" stopIfTrue="1" operator="equal">
      <formula>"CW 3120-R2"</formula>
    </cfRule>
  </conditionalFormatting>
  <conditionalFormatting sqref="D500">
    <cfRule type="cellIs" dxfId="221" priority="348" stopIfTrue="1" operator="equal">
      <formula>"CW 3240-R7"</formula>
    </cfRule>
    <cfRule type="cellIs" dxfId="220" priority="347" stopIfTrue="1" operator="equal">
      <formula>"CW 3120-R2"</formula>
    </cfRule>
    <cfRule type="cellIs" dxfId="219" priority="346" stopIfTrue="1" operator="equal">
      <formula>"CW 2130-R11"</formula>
    </cfRule>
    <cfRule type="cellIs" dxfId="218" priority="344" stopIfTrue="1" operator="equal">
      <formula>"CW 3120-R2"</formula>
    </cfRule>
    <cfRule type="cellIs" dxfId="217" priority="343" stopIfTrue="1" operator="equal">
      <formula>"CW 2130-R11"</formula>
    </cfRule>
    <cfRule type="cellIs" dxfId="216" priority="345" stopIfTrue="1" operator="equal">
      <formula>"CW 3240-R7"</formula>
    </cfRule>
  </conditionalFormatting>
  <conditionalFormatting sqref="D504:D508 D510 D512">
    <cfRule type="cellIs" dxfId="215" priority="262" stopIfTrue="1" operator="equal">
      <formula>"CW 3240-R7"</formula>
    </cfRule>
    <cfRule type="cellIs" dxfId="214" priority="261" stopIfTrue="1" operator="equal">
      <formula>"CW 3120-R2"</formula>
    </cfRule>
    <cfRule type="cellIs" dxfId="213" priority="260" stopIfTrue="1" operator="equal">
      <formula>"CW 2130-R11"</formula>
    </cfRule>
  </conditionalFormatting>
  <conditionalFormatting sqref="D515 D517 D519 D521 D523 D526 D528">
    <cfRule type="cellIs" dxfId="212" priority="342" stopIfTrue="1" operator="equal">
      <formula>"CW 3240-R7"</formula>
    </cfRule>
    <cfRule type="cellIs" dxfId="211" priority="341" stopIfTrue="1" operator="equal">
      <formula>"CW 3120-R2"</formula>
    </cfRule>
    <cfRule type="cellIs" dxfId="210" priority="340" stopIfTrue="1" operator="equal">
      <formula>"CW 2130-R11"</formula>
    </cfRule>
  </conditionalFormatting>
  <conditionalFormatting sqref="D531 D534:D545">
    <cfRule type="cellIs" dxfId="209" priority="34" stopIfTrue="1" operator="equal">
      <formula>"CW 3240-R7"</formula>
    </cfRule>
    <cfRule type="cellIs" dxfId="208" priority="32" stopIfTrue="1" operator="equal">
      <formula>"CW 2130-R11"</formula>
    </cfRule>
    <cfRule type="cellIs" dxfId="207" priority="33" stopIfTrue="1" operator="equal">
      <formula>"CW 3120-R2"</formula>
    </cfRule>
  </conditionalFormatting>
  <conditionalFormatting sqref="D550">
    <cfRule type="cellIs" dxfId="206" priority="283" stopIfTrue="1" operator="equal">
      <formula>"CW 3120-R2"</formula>
    </cfRule>
    <cfRule type="cellIs" dxfId="205" priority="282" stopIfTrue="1" operator="equal">
      <formula>"CW 2130-R11"</formula>
    </cfRule>
    <cfRule type="cellIs" dxfId="204" priority="284" stopIfTrue="1" operator="equal">
      <formula>"CW 3240-R7"</formula>
    </cfRule>
  </conditionalFormatting>
  <conditionalFormatting sqref="D552:D553 D561 D563 D565:D566 D568 D571">
    <cfRule type="cellIs" dxfId="203" priority="259" stopIfTrue="1" operator="equal">
      <formula>"CW 3240-R7"</formula>
    </cfRule>
  </conditionalFormatting>
  <conditionalFormatting sqref="D565">
    <cfRule type="cellIs" dxfId="202" priority="316" stopIfTrue="1" operator="equal">
      <formula>"CW 3240-R7"</formula>
    </cfRule>
    <cfRule type="cellIs" dxfId="201" priority="315" stopIfTrue="1" operator="equal">
      <formula>"CW 3120-R2"</formula>
    </cfRule>
    <cfRule type="cellIs" dxfId="200" priority="317" stopIfTrue="1" operator="equal">
      <formula>"CW 2130-R11"</formula>
    </cfRule>
  </conditionalFormatting>
  <conditionalFormatting sqref="D565:D566 D571 D552:D553 D561 D563 D568">
    <cfRule type="cellIs" dxfId="199" priority="258" stopIfTrue="1" operator="equal">
      <formula>"CW 3120-R2"</formula>
    </cfRule>
  </conditionalFormatting>
  <conditionalFormatting sqref="D566">
    <cfRule type="cellIs" dxfId="198" priority="257" stopIfTrue="1" operator="equal">
      <formula>"CW 3240-R7"</formula>
    </cfRule>
    <cfRule type="cellIs" dxfId="197" priority="256" stopIfTrue="1" operator="equal">
      <formula>"CW 3120-R2"</formula>
    </cfRule>
    <cfRule type="cellIs" dxfId="196" priority="255" stopIfTrue="1" operator="equal">
      <formula>"CW 2130-R11"</formula>
    </cfRule>
  </conditionalFormatting>
  <conditionalFormatting sqref="D571 D573:D575">
    <cfRule type="cellIs" dxfId="195" priority="56" stopIfTrue="1" operator="equal">
      <formula>"CW 2130-R11"</formula>
    </cfRule>
  </conditionalFormatting>
  <conditionalFormatting sqref="D573:D574 D497 D592">
    <cfRule type="cellIs" dxfId="194" priority="366" stopIfTrue="1" operator="equal">
      <formula>"CW 2130-R11"</formula>
    </cfRule>
  </conditionalFormatting>
  <conditionalFormatting sqref="D573:D575">
    <cfRule type="cellIs" dxfId="193" priority="57" stopIfTrue="1" operator="equal">
      <formula>"CW 3120-R2"</formula>
    </cfRule>
    <cfRule type="cellIs" dxfId="192" priority="58" stopIfTrue="1" operator="equal">
      <formula>"CW 3240-R7"</formula>
    </cfRule>
  </conditionalFormatting>
  <conditionalFormatting sqref="D577:D578 D580">
    <cfRule type="cellIs" dxfId="191" priority="253" stopIfTrue="1" operator="equal">
      <formula>"CW 3120-R2"</formula>
    </cfRule>
    <cfRule type="cellIs" dxfId="190" priority="254" stopIfTrue="1" operator="equal">
      <formula>"CW 3240-R7"</formula>
    </cfRule>
  </conditionalFormatting>
  <conditionalFormatting sqref="D577:D578">
    <cfRule type="cellIs" dxfId="189" priority="252" stopIfTrue="1" operator="equal">
      <formula>"CW 2130-R11"</formula>
    </cfRule>
  </conditionalFormatting>
  <conditionalFormatting sqref="D580 D582:D583">
    <cfRule type="cellIs" dxfId="188" priority="339" stopIfTrue="1" operator="equal">
      <formula>"CW 2130-R11"</formula>
    </cfRule>
  </conditionalFormatting>
  <conditionalFormatting sqref="D582:D586 D588 D590">
    <cfRule type="cellIs" dxfId="187" priority="45" stopIfTrue="1" operator="equal">
      <formula>"CW 3120-R2"</formula>
    </cfRule>
    <cfRule type="cellIs" dxfId="186" priority="46" stopIfTrue="1" operator="equal">
      <formula>"CW 3240-R7"</formula>
    </cfRule>
  </conditionalFormatting>
  <conditionalFormatting sqref="D584:D586 D588 D590">
    <cfRule type="cellIs" dxfId="185" priority="44" stopIfTrue="1" operator="equal">
      <formula>"CW 2130-R11"</formula>
    </cfRule>
  </conditionalFormatting>
  <conditionalFormatting sqref="D592">
    <cfRule type="cellIs" dxfId="184" priority="375" stopIfTrue="1" operator="equal">
      <formula>"CW 3240-R7"</formula>
    </cfRule>
    <cfRule type="cellIs" dxfId="183" priority="374" stopIfTrue="1" operator="equal">
      <formula>"CW 3120-R2"</formula>
    </cfRule>
    <cfRule type="cellIs" dxfId="182" priority="373" stopIfTrue="1" operator="equal">
      <formula>"CW 3240-R7"</formula>
    </cfRule>
    <cfRule type="cellIs" dxfId="181" priority="372" stopIfTrue="1" operator="equal">
      <formula>"CW 3120-R2"</formula>
    </cfRule>
  </conditionalFormatting>
  <conditionalFormatting sqref="D597:D601 D603:D604 D606">
    <cfRule type="cellIs" dxfId="180" priority="251" stopIfTrue="1" operator="equal">
      <formula>"CW 3240-R7"</formula>
    </cfRule>
    <cfRule type="cellIs" dxfId="179" priority="250" stopIfTrue="1" operator="equal">
      <formula>"CW 3120-R2"</formula>
    </cfRule>
    <cfRule type="cellIs" dxfId="178" priority="249" stopIfTrue="1" operator="equal">
      <formula>"CW 2130-R11"</formula>
    </cfRule>
  </conditionalFormatting>
  <conditionalFormatting sqref="D609 D611 D613 D615 D617 D624 D626 D628">
    <cfRule type="cellIs" dxfId="177" priority="28" stopIfTrue="1" operator="equal">
      <formula>"CW 3240-R7"</formula>
    </cfRule>
    <cfRule type="cellIs" dxfId="176" priority="27" stopIfTrue="1" operator="equal">
      <formula>"CW 3120-R2"</formula>
    </cfRule>
    <cfRule type="cellIs" dxfId="175" priority="26" stopIfTrue="1" operator="equal">
      <formula>"CW 2130-R11"</formula>
    </cfRule>
  </conditionalFormatting>
  <conditionalFormatting sqref="D621">
    <cfRule type="cellIs" dxfId="174" priority="17" stopIfTrue="1" operator="equal">
      <formula>"CW 3240-R7"</formula>
    </cfRule>
    <cfRule type="cellIs" dxfId="173" priority="16" stopIfTrue="1" operator="equal">
      <formula>"CW 3120-R2"</formula>
    </cfRule>
    <cfRule type="cellIs" dxfId="172" priority="15" stopIfTrue="1" operator="equal">
      <formula>"CW 2130-R11"</formula>
    </cfRule>
  </conditionalFormatting>
  <conditionalFormatting sqref="D630 D633:D643">
    <cfRule type="cellIs" dxfId="171" priority="31" stopIfTrue="1" operator="equal">
      <formula>"CW 3240-R7"</formula>
    </cfRule>
    <cfRule type="cellIs" dxfId="170" priority="30" stopIfTrue="1" operator="equal">
      <formula>"CW 3120-R2"</formula>
    </cfRule>
    <cfRule type="cellIs" dxfId="169" priority="29" stopIfTrue="1" operator="equal">
      <formula>"CW 2130-R11"</formula>
    </cfRule>
  </conditionalFormatting>
  <conditionalFormatting sqref="D648">
    <cfRule type="cellIs" dxfId="168" priority="281" stopIfTrue="1" operator="equal">
      <formula>"CW 3240-R7"</formula>
    </cfRule>
    <cfRule type="cellIs" dxfId="167" priority="280" stopIfTrue="1" operator="equal">
      <formula>"CW 3120-R2"</formula>
    </cfRule>
    <cfRule type="cellIs" dxfId="166" priority="279" stopIfTrue="1" operator="equal">
      <formula>"CW 2130-R11"</formula>
    </cfRule>
  </conditionalFormatting>
  <conditionalFormatting sqref="D650:D652 D655:D656">
    <cfRule type="cellIs" dxfId="165" priority="242" stopIfTrue="1" operator="equal">
      <formula>"CW 3240-R7"</formula>
    </cfRule>
    <cfRule type="cellIs" dxfId="164" priority="241" stopIfTrue="1" operator="equal">
      <formula>"CW 3120-R2"</formula>
    </cfRule>
  </conditionalFormatting>
  <conditionalFormatting sqref="D664">
    <cfRule type="cellIs" dxfId="163" priority="311" stopIfTrue="1" operator="equal">
      <formula>"CW 3240-R7"</formula>
    </cfRule>
    <cfRule type="cellIs" dxfId="162" priority="313" stopIfTrue="1" operator="equal">
      <formula>"CW 3240-R7"</formula>
    </cfRule>
    <cfRule type="cellIs" dxfId="161" priority="312" stopIfTrue="1" operator="equal">
      <formula>"CW 3120-R2"</formula>
    </cfRule>
    <cfRule type="cellIs" dxfId="160" priority="310" stopIfTrue="1" operator="equal">
      <formula>"CW 3120-R2"</formula>
    </cfRule>
  </conditionalFormatting>
  <conditionalFormatting sqref="D664:D665">
    <cfRule type="cellIs" dxfId="159" priority="314" stopIfTrue="1" operator="equal">
      <formula>"CW 2130-R11"</formula>
    </cfRule>
  </conditionalFormatting>
  <conditionalFormatting sqref="D665">
    <cfRule type="cellIs" dxfId="158" priority="331" stopIfTrue="1" operator="equal">
      <formula>"CW 3240-R7"</formula>
    </cfRule>
  </conditionalFormatting>
  <conditionalFormatting sqref="D671:D672 D674">
    <cfRule type="cellIs" dxfId="157" priority="248" stopIfTrue="1" operator="equal">
      <formula>"CW 3240-R7"</formula>
    </cfRule>
    <cfRule type="cellIs" dxfId="156" priority="247" stopIfTrue="1" operator="equal">
      <formula>"CW 3120-R2"</formula>
    </cfRule>
  </conditionalFormatting>
  <conditionalFormatting sqref="D671:D672">
    <cfRule type="cellIs" dxfId="155" priority="246" stopIfTrue="1" operator="equal">
      <formula>"CW 2130-R11"</formula>
    </cfRule>
  </conditionalFormatting>
  <conditionalFormatting sqref="D674 D676:D677">
    <cfRule type="cellIs" dxfId="154" priority="330" stopIfTrue="1" operator="equal">
      <formula>"CW 2130-R11"</formula>
    </cfRule>
  </conditionalFormatting>
  <conditionalFormatting sqref="D676:D680 D682 D684">
    <cfRule type="cellIs" dxfId="153" priority="43" stopIfTrue="1" operator="equal">
      <formula>"CW 3240-R7"</formula>
    </cfRule>
    <cfRule type="cellIs" dxfId="152" priority="42" stopIfTrue="1" operator="equal">
      <formula>"CW 3120-R2"</formula>
    </cfRule>
  </conditionalFormatting>
  <conditionalFormatting sqref="D678:D680 D682 D684">
    <cfRule type="cellIs" dxfId="151" priority="41" stopIfTrue="1" operator="equal">
      <formula>"CW 2130-R11"</formula>
    </cfRule>
  </conditionalFormatting>
  <conditionalFormatting sqref="D686">
    <cfRule type="cellIs" dxfId="150" priority="337" stopIfTrue="1" operator="equal">
      <formula>"CW 3120-R2"</formula>
    </cfRule>
    <cfRule type="cellIs" dxfId="149" priority="338" stopIfTrue="1" operator="equal">
      <formula>"CW 3240-R7"</formula>
    </cfRule>
  </conditionalFormatting>
  <conditionalFormatting sqref="D689 D686">
    <cfRule type="cellIs" dxfId="148" priority="336" stopIfTrue="1" operator="equal">
      <formula>"CW 2130-R11"</formula>
    </cfRule>
  </conditionalFormatting>
  <conditionalFormatting sqref="D689">
    <cfRule type="cellIs" dxfId="147" priority="335" stopIfTrue="1" operator="equal">
      <formula>"CW 3240-R7"</formula>
    </cfRule>
    <cfRule type="cellIs" dxfId="146" priority="333" stopIfTrue="1" operator="equal">
      <formula>"CW 3240-R7"</formula>
    </cfRule>
    <cfRule type="cellIs" dxfId="145" priority="332" stopIfTrue="1" operator="equal">
      <formula>"CW 3120-R2"</formula>
    </cfRule>
    <cfRule type="cellIs" dxfId="144" priority="334" stopIfTrue="1" operator="equal">
      <formula>"CW 3120-R2"</formula>
    </cfRule>
  </conditionalFormatting>
  <conditionalFormatting sqref="D691 D689">
    <cfRule type="cellIs" dxfId="143" priority="245" stopIfTrue="1" operator="equal">
      <formula>"CW 2130-R11"</formula>
    </cfRule>
  </conditionalFormatting>
  <conditionalFormatting sqref="D691">
    <cfRule type="cellIs" dxfId="142" priority="244" stopIfTrue="1" operator="equal">
      <formula>"CW 3240-R7"</formula>
    </cfRule>
    <cfRule type="cellIs" dxfId="141" priority="243" stopIfTrue="1" operator="equal">
      <formula>"CW 3120-R2"</formula>
    </cfRule>
  </conditionalFormatting>
  <conditionalFormatting sqref="D696">
    <cfRule type="cellIs" dxfId="140" priority="217" stopIfTrue="1" operator="equal">
      <formula>"CW 3120-R2"</formula>
    </cfRule>
    <cfRule type="cellIs" dxfId="139" priority="216" stopIfTrue="1" operator="equal">
      <formula>"CW 2130-R11"</formula>
    </cfRule>
    <cfRule type="cellIs" dxfId="138" priority="215" stopIfTrue="1" operator="equal">
      <formula>"CW 3240-R7"</formula>
    </cfRule>
    <cfRule type="cellIs" dxfId="137" priority="214" stopIfTrue="1" operator="equal">
      <formula>"CW 3120-R2"</formula>
    </cfRule>
    <cfRule type="cellIs" dxfId="136" priority="218" stopIfTrue="1" operator="equal">
      <formula>"CW 3240-R7"</formula>
    </cfRule>
  </conditionalFormatting>
  <conditionalFormatting sqref="D699 D702 D704 D707 D709 D712 D715 D718 D721 D724">
    <cfRule type="cellIs" dxfId="135" priority="231" stopIfTrue="1" operator="equal">
      <formula>"CW 2130-R11"</formula>
    </cfRule>
    <cfRule type="cellIs" dxfId="134" priority="230" stopIfTrue="1" operator="equal">
      <formula>"CW 3240-R7"</formula>
    </cfRule>
  </conditionalFormatting>
  <conditionalFormatting sqref="D699 D702 D704 D707 D709 D712 D715 D718 D721">
    <cfRule type="cellIs" dxfId="133" priority="235" stopIfTrue="1" operator="equal">
      <formula>"CW 3240-R7"</formula>
    </cfRule>
    <cfRule type="cellIs" dxfId="132" priority="234" stopIfTrue="1" operator="equal">
      <formula>"CW 3120-R2"</formula>
    </cfRule>
  </conditionalFormatting>
  <conditionalFormatting sqref="D702 D704">
    <cfRule type="cellIs" dxfId="131" priority="205" stopIfTrue="1" operator="equal">
      <formula>"CW 3120-R2"</formula>
    </cfRule>
    <cfRule type="cellIs" dxfId="130" priority="206" stopIfTrue="1" operator="equal">
      <formula>"CW 3240-R7"</formula>
    </cfRule>
  </conditionalFormatting>
  <conditionalFormatting sqref="D702">
    <cfRule type="cellIs" dxfId="129" priority="209" stopIfTrue="1" operator="equal">
      <formula>"CW 3240-R7"</formula>
    </cfRule>
    <cfRule type="cellIs" dxfId="128" priority="208" stopIfTrue="1" operator="equal">
      <formula>"CW 3120-R2"</formula>
    </cfRule>
    <cfRule type="cellIs" dxfId="127" priority="207" stopIfTrue="1" operator="equal">
      <formula>"CW 2130-R11"</formula>
    </cfRule>
  </conditionalFormatting>
  <conditionalFormatting sqref="D707 D709">
    <cfRule type="cellIs" dxfId="126" priority="108" stopIfTrue="1" operator="equal">
      <formula>"CW 3120-R2"</formula>
    </cfRule>
    <cfRule type="cellIs" dxfId="125" priority="109" stopIfTrue="1" operator="equal">
      <formula>"CW 3240-R7"</formula>
    </cfRule>
  </conditionalFormatting>
  <conditionalFormatting sqref="D707">
    <cfRule type="cellIs" dxfId="124" priority="204" stopIfTrue="1" operator="equal">
      <formula>"CW 3240-R7"</formula>
    </cfRule>
    <cfRule type="cellIs" dxfId="123" priority="202" stopIfTrue="1" operator="equal">
      <formula>"CW 2130-R11"</formula>
    </cfRule>
    <cfRule type="cellIs" dxfId="122" priority="203" stopIfTrue="1" operator="equal">
      <formula>"CW 3120-R2"</formula>
    </cfRule>
  </conditionalFormatting>
  <conditionalFormatting sqref="D712 D715 D718 D721 D702 D704 D707 D709 D699 D724">
    <cfRule type="cellIs" dxfId="121" priority="229" stopIfTrue="1" operator="equal">
      <formula>"CW 3120-R2"</formula>
    </cfRule>
  </conditionalFormatting>
  <conditionalFormatting sqref="D712">
    <cfRule type="cellIs" dxfId="120" priority="225" stopIfTrue="1" operator="equal">
      <formula>"CW 3120-R2"</formula>
    </cfRule>
    <cfRule type="cellIs" dxfId="119" priority="226" stopIfTrue="1" operator="equal">
      <formula>"CW 3240-R7"</formula>
    </cfRule>
  </conditionalFormatting>
  <conditionalFormatting sqref="D715">
    <cfRule type="cellIs" dxfId="118" priority="223" stopIfTrue="1" operator="equal">
      <formula>"CW 3120-R2"</formula>
    </cfRule>
    <cfRule type="cellIs" dxfId="117" priority="224" stopIfTrue="1" operator="equal">
      <formula>"CW 3240-R7"</formula>
    </cfRule>
  </conditionalFormatting>
  <conditionalFormatting sqref="D718">
    <cfRule type="cellIs" dxfId="116" priority="221" stopIfTrue="1" operator="equal">
      <formula>"CW 3120-R2"</formula>
    </cfRule>
    <cfRule type="cellIs" dxfId="115" priority="222" stopIfTrue="1" operator="equal">
      <formula>"CW 3240-R7"</formula>
    </cfRule>
  </conditionalFormatting>
  <conditionalFormatting sqref="D721">
    <cfRule type="cellIs" dxfId="114" priority="220" stopIfTrue="1" operator="equal">
      <formula>"CW 3240-R7"</formula>
    </cfRule>
    <cfRule type="cellIs" dxfId="113" priority="219" stopIfTrue="1" operator="equal">
      <formula>"CW 3120-R2"</formula>
    </cfRule>
  </conditionalFormatting>
  <conditionalFormatting sqref="D724">
    <cfRule type="cellIs" dxfId="112" priority="232" stopIfTrue="1" operator="equal">
      <formula>"CW 3120-R2"</formula>
    </cfRule>
    <cfRule type="cellIs" dxfId="111" priority="233" stopIfTrue="1" operator="equal">
      <formula>"CW 3240-R7"</formula>
    </cfRule>
  </conditionalFormatting>
  <conditionalFormatting sqref="D727">
    <cfRule type="cellIs" dxfId="110" priority="212" stopIfTrue="1" operator="equal">
      <formula>"CW 3120-R2"</formula>
    </cfRule>
    <cfRule type="cellIs" dxfId="109" priority="213" stopIfTrue="1" operator="equal">
      <formula>"CW 3240-R7"</formula>
    </cfRule>
  </conditionalFormatting>
  <conditionalFormatting sqref="D729">
    <cfRule type="cellIs" dxfId="108" priority="211" stopIfTrue="1" operator="equal">
      <formula>"CW 3240-R7"</formula>
    </cfRule>
    <cfRule type="cellIs" dxfId="107" priority="210" stopIfTrue="1" operator="equal">
      <formula>"CW 3120-R2"</formula>
    </cfRule>
  </conditionalFormatting>
  <conditionalFormatting sqref="D732 D736">
    <cfRule type="cellIs" dxfId="106" priority="104" stopIfTrue="1" operator="equal">
      <formula>"CW 3240-R7"</formula>
    </cfRule>
  </conditionalFormatting>
  <conditionalFormatting sqref="D732">
    <cfRule type="cellIs" dxfId="105" priority="105" stopIfTrue="1" operator="equal">
      <formula>"CW 2130-R11"</formula>
    </cfRule>
    <cfRule type="cellIs" dxfId="104" priority="106" stopIfTrue="1" operator="equal">
      <formula>"CW 3120-R2"</formula>
    </cfRule>
    <cfRule type="cellIs" dxfId="103" priority="107" stopIfTrue="1" operator="equal">
      <formula>"CW 3240-R7"</formula>
    </cfRule>
  </conditionalFormatting>
  <conditionalFormatting sqref="D736 D732">
    <cfRule type="cellIs" dxfId="102" priority="103" stopIfTrue="1" operator="equal">
      <formula>"CW 3120-R2"</formula>
    </cfRule>
  </conditionalFormatting>
  <conditionalFormatting sqref="D736">
    <cfRule type="cellIs" dxfId="101" priority="102" stopIfTrue="1" operator="equal">
      <formula>"CW 3240-R7"</formula>
    </cfRule>
    <cfRule type="cellIs" dxfId="100" priority="100" stopIfTrue="1" operator="equal">
      <formula>"CW 2130-R11"</formula>
    </cfRule>
    <cfRule type="cellIs" dxfId="99" priority="101" stopIfTrue="1" operator="equal">
      <formula>"CW 3120-R2"</formula>
    </cfRule>
  </conditionalFormatting>
  <conditionalFormatting sqref="D740">
    <cfRule type="cellIs" dxfId="98" priority="195" stopIfTrue="1" operator="equal">
      <formula>"CW 3120-R2"</formula>
    </cfRule>
    <cfRule type="cellIs" dxfId="97" priority="194" stopIfTrue="1" operator="equal">
      <formula>"CW 2130-R11"</formula>
    </cfRule>
    <cfRule type="cellIs" dxfId="96" priority="192" stopIfTrue="1" operator="equal">
      <formula>"CW 3120-R2"</formula>
    </cfRule>
    <cfRule type="cellIs" dxfId="95" priority="193" stopIfTrue="1" operator="equal">
      <formula>"CW 3240-R7"</formula>
    </cfRule>
    <cfRule type="cellIs" dxfId="94" priority="201" stopIfTrue="1" operator="equal">
      <formula>"CW 3240-R7"</formula>
    </cfRule>
    <cfRule type="cellIs" dxfId="93" priority="200" stopIfTrue="1" operator="equal">
      <formula>"CW 3120-R2"</formula>
    </cfRule>
    <cfRule type="cellIs" dxfId="92" priority="199" stopIfTrue="1" operator="equal">
      <formula>"CW 2130-R11"</formula>
    </cfRule>
    <cfRule type="cellIs" dxfId="91" priority="198" stopIfTrue="1" operator="equal">
      <formula>"CW 3240-R7"</formula>
    </cfRule>
    <cfRule type="cellIs" dxfId="90" priority="197" stopIfTrue="1" operator="equal">
      <formula>"CW 3120-R2"</formula>
    </cfRule>
    <cfRule type="cellIs" dxfId="89" priority="196" stopIfTrue="1" operator="equal">
      <formula>"CW 3240-R7"</formula>
    </cfRule>
  </conditionalFormatting>
  <conditionalFormatting sqref="D743">
    <cfRule type="cellIs" dxfId="88" priority="185" stopIfTrue="1" operator="equal">
      <formula>"CW 3120-R2"</formula>
    </cfRule>
    <cfRule type="cellIs" dxfId="87" priority="184" stopIfTrue="1" operator="equal">
      <formula>"CW 2130-R11"</formula>
    </cfRule>
    <cfRule type="cellIs" dxfId="86" priority="182" stopIfTrue="1" operator="equal">
      <formula>"CW 3120-R2"</formula>
    </cfRule>
    <cfRule type="cellIs" dxfId="85" priority="183" stopIfTrue="1" operator="equal">
      <formula>"CW 3240-R7"</formula>
    </cfRule>
    <cfRule type="cellIs" dxfId="84" priority="188" stopIfTrue="1" operator="equal">
      <formula>"CW 3240-R7"</formula>
    </cfRule>
    <cfRule type="cellIs" dxfId="83" priority="190" stopIfTrue="1" operator="equal">
      <formula>"CW 3120-R2"</formula>
    </cfRule>
    <cfRule type="cellIs" dxfId="82" priority="191" stopIfTrue="1" operator="equal">
      <formula>"CW 3240-R7"</formula>
    </cfRule>
    <cfRule type="cellIs" dxfId="81" priority="187" stopIfTrue="1" operator="equal">
      <formula>"CW 3120-R2"</formula>
    </cfRule>
    <cfRule type="cellIs" dxfId="80" priority="186" stopIfTrue="1" operator="equal">
      <formula>"CW 3240-R7"</formula>
    </cfRule>
    <cfRule type="cellIs" dxfId="79" priority="189" stopIfTrue="1" operator="equal">
      <formula>"CW 2130-R11"</formula>
    </cfRule>
  </conditionalFormatting>
  <conditionalFormatting sqref="D746">
    <cfRule type="cellIs" dxfId="78" priority="181" stopIfTrue="1" operator="equal">
      <formula>"CW 3240-R7"</formula>
    </cfRule>
    <cfRule type="cellIs" dxfId="77" priority="180" stopIfTrue="1" operator="equal">
      <formula>"CW 3120-R2"</formula>
    </cfRule>
    <cfRule type="cellIs" dxfId="76" priority="179" stopIfTrue="1" operator="equal">
      <formula>"CW 2130-R11"</formula>
    </cfRule>
    <cfRule type="cellIs" dxfId="75" priority="178" stopIfTrue="1" operator="equal">
      <formula>"CW 3240-R7"</formula>
    </cfRule>
    <cfRule type="cellIs" dxfId="74" priority="177" stopIfTrue="1" operator="equal">
      <formula>"CW 3120-R2"</formula>
    </cfRule>
    <cfRule type="cellIs" dxfId="73" priority="176" stopIfTrue="1" operator="equal">
      <formula>"CW 3240-R7"</formula>
    </cfRule>
    <cfRule type="cellIs" dxfId="72" priority="175" stopIfTrue="1" operator="equal">
      <formula>"CW 3120-R2"</formula>
    </cfRule>
    <cfRule type="cellIs" dxfId="71" priority="174" stopIfTrue="1" operator="equal">
      <formula>"CW 2130-R11"</formula>
    </cfRule>
    <cfRule type="cellIs" dxfId="70" priority="173" stopIfTrue="1" operator="equal">
      <formula>"CW 3240-R7"</formula>
    </cfRule>
    <cfRule type="cellIs" dxfId="69" priority="172" stopIfTrue="1" operator="equal">
      <formula>"CW 3120-R2"</formula>
    </cfRule>
  </conditionalFormatting>
  <conditionalFormatting sqref="D749">
    <cfRule type="cellIs" dxfId="68" priority="170" stopIfTrue="1" operator="equal">
      <formula>"CW 3120-R2"</formula>
    </cfRule>
    <cfRule type="cellIs" dxfId="67" priority="169" stopIfTrue="1" operator="equal">
      <formula>"CW 2130-R11"</formula>
    </cfRule>
    <cfRule type="cellIs" dxfId="66" priority="168" stopIfTrue="1" operator="equal">
      <formula>"CW 3240-R7"</formula>
    </cfRule>
    <cfRule type="cellIs" dxfId="65" priority="167" stopIfTrue="1" operator="equal">
      <formula>"CW 3120-R2"</formula>
    </cfRule>
    <cfRule type="cellIs" dxfId="64" priority="166" stopIfTrue="1" operator="equal">
      <formula>"CW 3240-R7"</formula>
    </cfRule>
    <cfRule type="cellIs" dxfId="63" priority="165" stopIfTrue="1" operator="equal">
      <formula>"CW 3120-R2"</formula>
    </cfRule>
    <cfRule type="cellIs" dxfId="62" priority="164" stopIfTrue="1" operator="equal">
      <formula>"CW 2130-R11"</formula>
    </cfRule>
    <cfRule type="cellIs" dxfId="61" priority="162" stopIfTrue="1" operator="equal">
      <formula>"CW 3120-R2"</formula>
    </cfRule>
    <cfRule type="cellIs" dxfId="60" priority="163" stopIfTrue="1" operator="equal">
      <formula>"CW 3240-R7"</formula>
    </cfRule>
    <cfRule type="cellIs" dxfId="59" priority="171" stopIfTrue="1" operator="equal">
      <formula>"CW 3240-R7"</formula>
    </cfRule>
  </conditionalFormatting>
  <conditionalFormatting sqref="D752 D754">
    <cfRule type="cellIs" dxfId="58" priority="152" stopIfTrue="1" operator="equal">
      <formula>"CW 3120-R2"</formula>
    </cfRule>
    <cfRule type="cellIs" dxfId="57" priority="153" stopIfTrue="1" operator="equal">
      <formula>"CW 3240-R7"</formula>
    </cfRule>
  </conditionalFormatting>
  <conditionalFormatting sqref="D752">
    <cfRule type="cellIs" dxfId="56" priority="148" stopIfTrue="1" operator="equal">
      <formula>"CW 3240-R7"</formula>
    </cfRule>
    <cfRule type="cellIs" dxfId="55" priority="149" stopIfTrue="1" operator="equal">
      <formula>"CW 2130-R11"</formula>
    </cfRule>
    <cfRule type="cellIs" dxfId="54" priority="150" stopIfTrue="1" operator="equal">
      <formula>"CW 3120-R2"</formula>
    </cfRule>
    <cfRule type="cellIs" dxfId="53" priority="151" stopIfTrue="1" operator="equal">
      <formula>"CW 3240-R7"</formula>
    </cfRule>
    <cfRule type="cellIs" dxfId="52" priority="147" stopIfTrue="1" operator="equal">
      <formula>"CW 3120-R2"</formula>
    </cfRule>
  </conditionalFormatting>
  <conditionalFormatting sqref="D754">
    <cfRule type="cellIs" dxfId="51" priority="154" stopIfTrue="1" operator="equal">
      <formula>"CW 2130-R11"</formula>
    </cfRule>
    <cfRule type="cellIs" dxfId="50" priority="156" stopIfTrue="1" operator="equal">
      <formula>"CW 3240-R7"</formula>
    </cfRule>
    <cfRule type="cellIs" dxfId="49" priority="155" stopIfTrue="1" operator="equal">
      <formula>"CW 3120-R2"</formula>
    </cfRule>
    <cfRule type="cellIs" dxfId="48" priority="157" stopIfTrue="1" operator="equal">
      <formula>"CW 3120-R2"</formula>
    </cfRule>
    <cfRule type="cellIs" dxfId="47" priority="158" stopIfTrue="1" operator="equal">
      <formula>"CW 3240-R7"</formula>
    </cfRule>
    <cfRule type="cellIs" dxfId="46" priority="159" stopIfTrue="1" operator="equal">
      <formula>"CW 2130-R11"</formula>
    </cfRule>
    <cfRule type="cellIs" dxfId="45" priority="160" stopIfTrue="1" operator="equal">
      <formula>"CW 3120-R2"</formula>
    </cfRule>
    <cfRule type="cellIs" dxfId="44" priority="161" stopIfTrue="1" operator="equal">
      <formula>"CW 3240-R7"</formula>
    </cfRule>
  </conditionalFormatting>
  <conditionalFormatting sqref="D757">
    <cfRule type="cellIs" dxfId="43" priority="146" stopIfTrue="1" operator="equal">
      <formula>"CW 3240-R7"</formula>
    </cfRule>
    <cfRule type="cellIs" dxfId="42" priority="145" stopIfTrue="1" operator="equal">
      <formula>"CW 3120-R2"</formula>
    </cfRule>
    <cfRule type="cellIs" dxfId="41" priority="144" stopIfTrue="1" operator="equal">
      <formula>"CW 2130-R11"</formula>
    </cfRule>
    <cfRule type="cellIs" dxfId="40" priority="143" stopIfTrue="1" operator="equal">
      <formula>"CW 3240-R7"</formula>
    </cfRule>
    <cfRule type="cellIs" dxfId="39" priority="142" stopIfTrue="1" operator="equal">
      <formula>"CW 3120-R2"</formula>
    </cfRule>
    <cfRule type="cellIs" dxfId="38" priority="141" stopIfTrue="1" operator="equal">
      <formula>"CW 3240-R7"</formula>
    </cfRule>
    <cfRule type="cellIs" dxfId="37" priority="140" stopIfTrue="1" operator="equal">
      <formula>"CW 3120-R2"</formula>
    </cfRule>
    <cfRule type="cellIs" dxfId="36" priority="138" stopIfTrue="1" operator="equal">
      <formula>"CW 3240-R7"</formula>
    </cfRule>
    <cfRule type="cellIs" dxfId="35" priority="139" stopIfTrue="1" operator="equal">
      <formula>"CW 2130-R11"</formula>
    </cfRule>
    <cfRule type="cellIs" dxfId="34" priority="137" stopIfTrue="1" operator="equal">
      <formula>"CW 3120-R2"</formula>
    </cfRule>
  </conditionalFormatting>
  <conditionalFormatting sqref="D760 D763 D766 D768">
    <cfRule type="cellIs" dxfId="33" priority="123" stopIfTrue="1" operator="equal">
      <formula>"CW 3240-R7"</formula>
    </cfRule>
  </conditionalFormatting>
  <conditionalFormatting sqref="D760 D763">
    <cfRule type="cellIs" dxfId="32" priority="136" stopIfTrue="1" operator="equal">
      <formula>"CW 3240-R7"</formula>
    </cfRule>
    <cfRule type="cellIs" dxfId="31" priority="135" stopIfTrue="1" operator="equal">
      <formula>"CW 3120-R2"</formula>
    </cfRule>
    <cfRule type="cellIs" dxfId="30" priority="133" stopIfTrue="1" operator="equal">
      <formula>"CW 3120-R2"</formula>
    </cfRule>
    <cfRule type="cellIs" dxfId="29" priority="132" stopIfTrue="1" operator="equal">
      <formula>"CW 2130-R11"</formula>
    </cfRule>
    <cfRule type="cellIs" dxfId="28" priority="134" stopIfTrue="1" operator="equal">
      <formula>"CW 3240-R7"</formula>
    </cfRule>
  </conditionalFormatting>
  <conditionalFormatting sqref="D766 D760 D763 D768">
    <cfRule type="cellIs" dxfId="27" priority="122" stopIfTrue="1" operator="equal">
      <formula>"CW 3120-R2"</formula>
    </cfRule>
  </conditionalFormatting>
  <conditionalFormatting sqref="D766">
    <cfRule type="cellIs" dxfId="26" priority="117" stopIfTrue="1" operator="equal">
      <formula>"CW 3120-R2"</formula>
    </cfRule>
    <cfRule type="cellIs" dxfId="25" priority="118" stopIfTrue="1" operator="equal">
      <formula>"CW 3240-R7"</formula>
    </cfRule>
    <cfRule type="cellIs" dxfId="24" priority="119" stopIfTrue="1" operator="equal">
      <formula>"CW 2130-R11"</formula>
    </cfRule>
    <cfRule type="cellIs" dxfId="23" priority="120" stopIfTrue="1" operator="equal">
      <formula>"CW 3120-R2"</formula>
    </cfRule>
    <cfRule type="cellIs" dxfId="22" priority="121" stopIfTrue="1" operator="equal">
      <formula>"CW 3240-R7"</formula>
    </cfRule>
  </conditionalFormatting>
  <conditionalFormatting sqref="D768">
    <cfRule type="cellIs" dxfId="21" priority="130" stopIfTrue="1" operator="equal">
      <formula>"CW 3120-R2"</formula>
    </cfRule>
    <cfRule type="cellIs" dxfId="20" priority="131" stopIfTrue="1" operator="equal">
      <formula>"CW 3240-R7"</formula>
    </cfRule>
    <cfRule type="cellIs" dxfId="19" priority="129" stopIfTrue="1" operator="equal">
      <formula>"CW 2130-R11"</formula>
    </cfRule>
    <cfRule type="cellIs" dxfId="18" priority="128" stopIfTrue="1" operator="equal">
      <formula>"CW 3240-R7"</formula>
    </cfRule>
    <cfRule type="cellIs" dxfId="17" priority="127" stopIfTrue="1" operator="equal">
      <formula>"CW 3120-R2"</formula>
    </cfRule>
    <cfRule type="cellIs" dxfId="16" priority="125" stopIfTrue="1" operator="equal">
      <formula>"CW 3120-R2"</formula>
    </cfRule>
    <cfRule type="cellIs" dxfId="15" priority="126" stopIfTrue="1" operator="equal">
      <formula>"CW 3240-R7"</formula>
    </cfRule>
    <cfRule type="cellIs" dxfId="14" priority="124" stopIfTrue="1" operator="equal">
      <formula>"CW 2130-R11"</formula>
    </cfRule>
  </conditionalFormatting>
  <conditionalFormatting sqref="D771">
    <cfRule type="cellIs" dxfId="13" priority="115" stopIfTrue="1" operator="equal">
      <formula>"CW 3120-R2"</formula>
    </cfRule>
    <cfRule type="cellIs" dxfId="12" priority="116" stopIfTrue="1" operator="equal">
      <formula>"CW 3240-R7"</formula>
    </cfRule>
    <cfRule type="cellIs" dxfId="11" priority="110" stopIfTrue="1" operator="equal">
      <formula>"CW 3120-R2"</formula>
    </cfRule>
    <cfRule type="cellIs" dxfId="10" priority="111" stopIfTrue="1" operator="equal">
      <formula>"CW 3240-R7"</formula>
    </cfRule>
    <cfRule type="cellIs" dxfId="9" priority="112" stopIfTrue="1" operator="equal">
      <formula>"CW 2130-R11"</formula>
    </cfRule>
    <cfRule type="cellIs" dxfId="8" priority="113" stopIfTrue="1" operator="equal">
      <formula>"CW 3120-R2"</formula>
    </cfRule>
    <cfRule type="cellIs" dxfId="7" priority="114" stopIfTrue="1" operator="equal">
      <formula>"CW 3240-R7"</formula>
    </cfRule>
  </conditionalFormatting>
  <conditionalFormatting sqref="D774 D777">
    <cfRule type="cellIs" dxfId="6" priority="227" stopIfTrue="1" operator="equal">
      <formula>"CW 3120-R2"</formula>
    </cfRule>
    <cfRule type="cellIs" dxfId="5" priority="228" stopIfTrue="1" operator="equal">
      <formula>"CW 3240-R7"</formula>
    </cfRule>
  </conditionalFormatting>
  <conditionalFormatting sqref="D780 D783">
    <cfRule type="cellIs" dxfId="4" priority="237" stopIfTrue="1" operator="equal">
      <formula>"CW 3240-R7"</formula>
    </cfRule>
    <cfRule type="cellIs" dxfId="3" priority="236" stopIfTrue="1" operator="equal">
      <formula>"CW 3120-R2"</formula>
    </cfRule>
  </conditionalFormatting>
  <conditionalFormatting sqref="D843:D852">
    <cfRule type="cellIs" dxfId="2" priority="2" stopIfTrue="1" operator="equal">
      <formula>"CW 3120-R2"</formula>
    </cfRule>
    <cfRule type="cellIs" dxfId="1" priority="1" stopIfTrue="1" operator="equal">
      <formula>"CW 2130-R11"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55" xr:uid="{6702C389-557A-4EA2-83D4-B03A77CAFF60}">
      <formula1>IF(AND(G855&gt;=0.01,G855&lt;=G869*0.05),ROUND(G855,2),0.01)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3 G186:G187 G509 G511 G513 G507 G410:G412 G136:G137 G139 G117:G119 G58 G449:G450 G284:G285 G415:G416 G211:G212 G127 G221:G222 G224 G226 G352 G229:G230 G155:G156 G379 G274 G216:G217 G219 G159:G161 G663:G666 G281:G282 G458 G504:G505 G516 G518 G235:G236 G547:G548 G153 G238 G232:G233 G574:G575 G190:G194 G297:G298 G336:G337 G339 G341 G334 G362:G363 G265 G393:G396 G302:G303 G418 G346:G347 G196:G197 G358:G359 G317:G318 G376:G377 G262:G263 G320:G321 G589:G590 G556:G557 G623 G597:G598 G570:G572 G176:G177 G610 G673 G267 G618:G620 G381 G431 G493 G495 G398:G399 G440 G461 G473 G498 G325:G327 G442 G433 G244:G245 G390 G659:G660 G616 G486 G602:G603 G605 G593 G607 G600 G631:G632 G553:G554 G645:G646 G612 G627:G628 G532:G533 G579 G422:G423 G425:G426 G428 G500 G240:G242 G471 G524:G525 G520 G567 G270:G272 G149 G550 G207:G208 G77 G384 G313:G314 G467:G468 G476:G477 G529 G651 G614 G354:G356 G98 G141 G146:G147 G648 G331:G332 G831:G841 G657 G690:G691 G344 G349:G350 G323 G291:G295 G463 G465 G479 G527 G489:G491 G625 G687:G688 G435:G438 G131:G132 G134 G683:G684 G796 G812 G816 G808 G778 G782 G824 G818 G820 G822 G810 G784 G788 G790 G792 G794 G798 G802 G804 G806 G772 G776 G719 G725 G365:G373 G248:G249 G50:G51 G94 G40 G183:G184 G634:G642 G535:G544 G251:G259 G10 G13:G16 G18 G20 G23:G24 G27:G31 G34 G36 G38 G42 G44 G47 G826 G53 G56 G60:G61 G69 G151 G79 G81 G84:G85 G88:G91 G96 G100 G102 G105 G107 G64:G65 G180:G181 G199:G203 G205 G277:G279 G300 G305:G309 G311 G387:G388 G402:G406 G408 G453:G456 G482:G484 G560:G562 G564:G565 G577 G581:G585 G587 G654:G655 G671 G675:G679 G681 G110:G112 G163:G169 G72:G75 G288:G289 G445:G447 G172:G173 G114:G115 G121 G123:G124 G522 G710 G697 G700 G703 G705 G708 G713 G716 G722 G728 G730 G733:G734 G737:G738 G741 G744 G747 G750 G753 G755 G758 G761 G764 G767 G769 G843:G852 G668:G669" xr:uid="{59E6FBEA-B29E-4BB8-B221-9C0FA3847DB3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2" xr:uid="{828368EF-50CA-48D1-BECD-9DA78E6FC878}">
      <formula1>IF(AND(G842&gt;=0.01,G842&lt;=G860*0.05),ROUND(G842,2),0.01)</formula1>
    </dataValidation>
  </dataValidations>
  <pageMargins left="0.51181102362204722" right="0.51181102362204722" top="0.74803149606299213" bottom="0.74803149606299213" header="0.23622047244094491" footer="0.23622047244094491"/>
  <pageSetup scale="71" fitToHeight="0" orientation="portrait" r:id="rId1"/>
  <headerFooter alignWithMargins="0">
    <oddHeader>&amp;L&amp;"Arial,Regular"The City of Winnipeg
Tender No. 309-2025 Addendum 4
&amp;R&amp;"Arial,Regular"Bid Submission
&amp;P of &amp;N</oddHeader>
    <oddFooter xml:space="preserve">&amp;R                    </oddFooter>
  </headerFooter>
  <rowBreaks count="35" manualBreakCount="35">
    <brk id="24" min="1" max="7" man="1"/>
    <brk id="47" min="1" max="7" man="1"/>
    <brk id="66" min="1" max="7" man="1"/>
    <brk id="85" min="1" max="7" man="1"/>
    <brk id="107" min="1" max="7" man="1"/>
    <brk id="128" max="16383" man="1"/>
    <brk id="151" min="1" max="7" man="1"/>
    <brk id="173" min="1" max="7" man="1"/>
    <brk id="197" min="1" max="7" man="1"/>
    <brk id="213" max="16383" man="1"/>
    <brk id="236" min="1" max="7" man="1"/>
    <brk id="282" min="1" max="7" man="1"/>
    <brk id="328" max="16383" man="1"/>
    <brk id="352" min="1" max="7" man="1"/>
    <brk id="373" min="1" max="7" man="1"/>
    <brk id="419" max="16383" man="1"/>
    <brk id="442" min="1" max="7" man="1"/>
    <brk id="465" min="1" max="7" man="1"/>
    <brk id="501" max="16383" man="1"/>
    <brk id="525" min="1" max="7" man="1"/>
    <brk id="544" min="1" max="7" man="1"/>
    <brk id="567" min="1" max="7" man="1"/>
    <brk id="590" min="1" max="7" man="1"/>
    <brk id="594" max="16383" man="1"/>
    <brk id="616" min="1" max="7" man="1"/>
    <brk id="632" min="1" max="7" man="1"/>
    <brk id="692" min="1" max="7" man="1"/>
    <brk id="719" min="1" max="7" man="1"/>
    <brk id="744" min="1" max="7" man="1"/>
    <brk id="769" min="1" max="7" man="1"/>
    <brk id="812" min="1" max="7" man="1"/>
    <brk id="827" min="1" max="7" man="1"/>
    <brk id="841" min="1" max="7" man="1"/>
    <brk id="852" min="1" max="7" man="1"/>
    <brk id="8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309-2025</vt:lpstr>
      <vt:lpstr>'309-2025'!Print_Area</vt:lpstr>
      <vt:lpstr>'309-2025'!Print_Titles</vt:lpstr>
      <vt:lpstr>'309-2025'!XEVERYTHING</vt:lpstr>
      <vt:lpstr>'309-2025'!XITEMS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May 6, 2025
by C. Humbert
File Size 100KB</dc:description>
  <cp:lastModifiedBy>Humbert, Cory</cp:lastModifiedBy>
  <cp:lastPrinted>2025-05-06T15:06:53Z</cp:lastPrinted>
  <dcterms:created xsi:type="dcterms:W3CDTF">2000-01-26T18:56:05Z</dcterms:created>
  <dcterms:modified xsi:type="dcterms:W3CDTF">2025-05-06T15:10:01Z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