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saveExternalLinkValues="0" defaultThemeVersion="124226"/>
  <mc:AlternateContent xmlns:mc="http://schemas.openxmlformats.org/markup-compatibility/2006">
    <mc:Choice Requires="x15">
      <x15ac:absPath xmlns:x15ac="http://schemas.microsoft.com/office/spreadsheetml/2010/11/ac" url="L:\DCS\Projects\TRN\60743827_COW_25-R-03\400_Technical\436_Tender_Documents\Contract 1_8-2025\8-2025\"/>
    </mc:Choice>
  </mc:AlternateContent>
  <xr:revisionPtr revIDLastSave="0" documentId="13_ncr:1_{0632E045-EE84-40BC-B4DE-36AAF05106AC}" xr6:coauthVersionLast="47" xr6:coauthVersionMax="47" xr10:uidLastSave="{00000000-0000-0000-0000-000000000000}"/>
  <bookViews>
    <workbookView xWindow="-110" yWindow="-110" windowWidth="19420" windowHeight="11500" firstSheet="2" activeTab="2" xr2:uid="{00000000-000D-0000-FFFF-FFFF00000000}"/>
  </bookViews>
  <sheets>
    <sheet name="Checking Process" sheetId="9" state="hidden" r:id="rId1"/>
    <sheet name="Pay Items" sheetId="36" state="hidden" r:id="rId2"/>
    <sheet name="8-2025" sheetId="37" r:id="rId3"/>
    <sheet name="Number Formats" sheetId="10" state="hidden" r:id="rId4"/>
  </sheets>
  <externalReferences>
    <externalReference r:id="rId5"/>
    <externalReference r:id="rId6"/>
    <externalReference r:id="rId7"/>
    <externalReference r:id="rId8"/>
    <externalReference r:id="rId9"/>
    <externalReference r:id="rId10"/>
  </externalReferences>
  <definedNames>
    <definedName name="_10PAGE_1_OF_13" localSheetId="1">'[1]FORM B; PRICES'!#REF!</definedName>
    <definedName name="_10PAGE_1_OF_13">'[2]FORM B; PRICES'!#REF!</definedName>
    <definedName name="_10TENDER_SUBMISSI" localSheetId="3">[3]Sample!#REF!</definedName>
    <definedName name="_11TENDER_NO._181" localSheetId="1">'[4]FORM B; PRICES'!#REF!</definedName>
    <definedName name="_12TENDER_SUBMISSI" localSheetId="2">'[5]FORM B - PRICES'!#REF!</definedName>
    <definedName name="_12TENDER_SUBMISSI" localSheetId="1">'[4]FORM B; PRICES'!#REF!</definedName>
    <definedName name="_12TENDER_SUBMISSI">'[4]FORM B; PRICES'!#REF!</definedName>
    <definedName name="_1PAGE_1_OF_13" localSheetId="2">'8-2025'!#REF!</definedName>
    <definedName name="_1PAGE_1_OF_13" localSheetId="0">[3]Sample!#REF!</definedName>
    <definedName name="_1PAGE_1_OF_13" localSheetId="1">'[4]FORM B; PRICES'!#REF!</definedName>
    <definedName name="_20TENDER_NO._181" localSheetId="1">'[1]FORM B; PRICES'!#REF!</definedName>
    <definedName name="_20TENDER_NO._181">'[2]FORM B; PRICES'!#REF!</definedName>
    <definedName name="_21TENDER_SUBMISSI" localSheetId="1">'[4]FORM B; PRICES'!#REF!</definedName>
    <definedName name="_2PAGE_1_OF_13" localSheetId="3">[3]Sample!#REF!</definedName>
    <definedName name="_30TENDER_SUBMISSI" localSheetId="1">'[1]FORM B; PRICES'!#REF!</definedName>
    <definedName name="_30TENDER_SUBMISSI">'[2]FORM B; PRICES'!#REF!</definedName>
    <definedName name="_4PAGE_1_OF_13" localSheetId="2">'[5]FORM B - PRICES'!#REF!</definedName>
    <definedName name="_4PAGE_1_OF_13" localSheetId="1">'[4]FORM B; PRICES'!#REF!</definedName>
    <definedName name="_4PAGE_1_OF_13">'[4]FORM B; PRICES'!#REF!</definedName>
    <definedName name="_5TENDER_NO._181" localSheetId="2">'8-2025'!#REF!</definedName>
    <definedName name="_5TENDER_NO._181" localSheetId="0">[3]Sample!#REF!</definedName>
    <definedName name="_6TENDER_NO._181" localSheetId="3">[3]Sample!#REF!</definedName>
    <definedName name="_8TENDER_NO._181" localSheetId="2">'[5]FORM B - PRICES'!#REF!</definedName>
    <definedName name="_8TENDER_NO._181" localSheetId="1">'[4]FORM B; PRICES'!#REF!</definedName>
    <definedName name="_8TENDER_NO._181">'[4]FORM B; PRICES'!#REF!</definedName>
    <definedName name="_9TENDER_SUBMISSI" localSheetId="2">'8-2025'!#REF!</definedName>
    <definedName name="_9TENDER_SUBMISSI" localSheetId="0">[3]Sample!#REF!</definedName>
    <definedName name="_xlnm._FilterDatabase" localSheetId="0" hidden="1">'Checking Process'!$A$3:$A$33</definedName>
    <definedName name="_xlnm._FilterDatabase" localSheetId="1" hidden="1">'Pay Items'!$E$1:$E$662</definedName>
    <definedName name="ColumnTypes" localSheetId="2">{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0">{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3">{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1">{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 localSheetId="2">'8-2025'!#REF!</definedName>
    <definedName name="HEADER" localSheetId="0">[3]Sample!#REF!</definedName>
    <definedName name="HEADER" localSheetId="3">[3]Sample!#REF!</definedName>
    <definedName name="HEADER" localSheetId="1">'[4]FORM B; PRICES'!#REF!</definedName>
    <definedName name="HEADER">'[2]FORM B; PRICES'!#REF!</definedName>
    <definedName name="_xlnm.Print_Area" localSheetId="2">'8-2025'!$B$6:$H$1011</definedName>
    <definedName name="_xlnm.Print_Area" localSheetId="0">'Checking Process'!$A$1:$B$36</definedName>
    <definedName name="_xlnm.Print_Area" localSheetId="1">'Pay Items'!$A$2:$I$661</definedName>
    <definedName name="_xlnm.Print_Titles" localSheetId="2">'8-2025'!$1:$5</definedName>
    <definedName name="_xlnm.Print_Titles" localSheetId="1">'Pay Items'!$2:$2</definedName>
    <definedName name="_xlnm.Print_Titles">#REF!</definedName>
    <definedName name="TEMP" localSheetId="2">'8-2025'!#REF!</definedName>
    <definedName name="TEMP" localSheetId="0">[3]Sample!#REF!</definedName>
    <definedName name="TEMP" localSheetId="3">[3]Sample!#REF!</definedName>
    <definedName name="TEMP" localSheetId="1">'[4]FORM B; PRICES'!#REF!</definedName>
    <definedName name="TEMP">'[2]FORM B; PRICES'!#REF!</definedName>
    <definedName name="TESTHEAD" localSheetId="2">'8-2025'!#REF!</definedName>
    <definedName name="TESTHEAD" localSheetId="0">[3]Sample!#REF!</definedName>
    <definedName name="TESTHEAD" localSheetId="3">[3]Sample!#REF!</definedName>
    <definedName name="TESTHEAD" localSheetId="1">'[4]FORM B; PRICES'!#REF!</definedName>
    <definedName name="TESTHEAD">'[2]FORM B; PRICES'!#REF!</definedName>
    <definedName name="XEVERYTHING" localSheetId="2">'8-2025'!$B$1:$H$261</definedName>
    <definedName name="XEverything" localSheetId="1">#REF!</definedName>
    <definedName name="XEverything">#REF!</definedName>
    <definedName name="XITEMS" localSheetId="2">'8-2025'!$B$8:$H$261</definedName>
    <definedName name="XItems" localSheetId="1">#REF!</definedName>
    <definedName name="XItem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30" i="37" l="1"/>
  <c r="H729" i="37"/>
  <c r="H728" i="37"/>
  <c r="H314" i="37"/>
  <c r="H92" i="37"/>
  <c r="H91" i="37"/>
  <c r="H88" i="37"/>
  <c r="H87" i="37"/>
  <c r="H86" i="37"/>
  <c r="H85" i="37"/>
  <c r="H84" i="37"/>
  <c r="H82" i="37"/>
  <c r="H80" i="37"/>
  <c r="H78" i="37"/>
  <c r="H77" i="37"/>
  <c r="H76" i="37"/>
  <c r="H74" i="37"/>
  <c r="H73" i="37"/>
  <c r="H72" i="37"/>
  <c r="H70" i="37"/>
  <c r="H67" i="37"/>
  <c r="H65" i="37"/>
  <c r="H64" i="37"/>
  <c r="H63" i="37"/>
  <c r="H62" i="37"/>
  <c r="H60" i="37"/>
  <c r="H57" i="37"/>
  <c r="H56" i="37"/>
  <c r="H53" i="37"/>
  <c r="H51" i="37"/>
  <c r="H50" i="37"/>
  <c r="H48" i="37"/>
  <c r="H47" i="37"/>
  <c r="H44" i="37"/>
  <c r="H43" i="37"/>
  <c r="H42" i="37"/>
  <c r="H40" i="37"/>
  <c r="H38" i="37"/>
  <c r="H35" i="37"/>
  <c r="H33" i="37"/>
  <c r="H32" i="37"/>
  <c r="H31" i="37"/>
  <c r="H28" i="37"/>
  <c r="H26" i="37"/>
  <c r="H24" i="37"/>
  <c r="H23" i="37"/>
  <c r="H923" i="37"/>
  <c r="H922" i="37"/>
  <c r="H745" i="37"/>
  <c r="C1009" i="37"/>
  <c r="B1009" i="37"/>
  <c r="C1007" i="37"/>
  <c r="B1007" i="37"/>
  <c r="B1006" i="37"/>
  <c r="C1004" i="37"/>
  <c r="B1004" i="37"/>
  <c r="B1003" i="37"/>
  <c r="C1001" i="37"/>
  <c r="B1001" i="37"/>
  <c r="B1000" i="37"/>
  <c r="C999" i="37"/>
  <c r="B999" i="37"/>
  <c r="B998" i="37"/>
  <c r="B996" i="37"/>
  <c r="B995" i="37"/>
  <c r="B994" i="37"/>
  <c r="B993" i="37"/>
  <c r="B992" i="37"/>
  <c r="B991" i="37"/>
  <c r="B990" i="37"/>
  <c r="B989" i="37"/>
  <c r="C988" i="37"/>
  <c r="B988" i="37"/>
  <c r="C987" i="37"/>
  <c r="B987" i="37"/>
  <c r="C986" i="37"/>
  <c r="B986" i="37"/>
  <c r="B985" i="37"/>
  <c r="C983" i="37"/>
  <c r="B983" i="37"/>
  <c r="H982" i="37"/>
  <c r="H983" i="37" s="1"/>
  <c r="H1009" i="37" s="1"/>
  <c r="C980" i="37"/>
  <c r="B980" i="37"/>
  <c r="H979" i="37"/>
  <c r="H978" i="37"/>
  <c r="H977" i="37"/>
  <c r="H976" i="37"/>
  <c r="H975" i="37"/>
  <c r="H974" i="37"/>
  <c r="H973" i="37"/>
  <c r="H972" i="37"/>
  <c r="C969" i="37"/>
  <c r="B969" i="37"/>
  <c r="H968" i="37"/>
  <c r="H966" i="37"/>
  <c r="H964" i="37"/>
  <c r="H960" i="37"/>
  <c r="H958" i="37"/>
  <c r="H956" i="37"/>
  <c r="H953" i="37"/>
  <c r="H951" i="37"/>
  <c r="H947" i="37"/>
  <c r="H945" i="37"/>
  <c r="C940" i="37"/>
  <c r="H939" i="37"/>
  <c r="H937" i="37"/>
  <c r="H936" i="37"/>
  <c r="H933" i="37"/>
  <c r="H932" i="37"/>
  <c r="H930" i="37"/>
  <c r="H928" i="37"/>
  <c r="H926" i="37"/>
  <c r="H921" i="37"/>
  <c r="H920" i="37"/>
  <c r="H918" i="37"/>
  <c r="H916" i="37"/>
  <c r="H913" i="37"/>
  <c r="H912" i="37"/>
  <c r="H910" i="37"/>
  <c r="H909" i="37"/>
  <c r="H907" i="37"/>
  <c r="H905" i="37"/>
  <c r="H903" i="37"/>
  <c r="H901" i="37"/>
  <c r="H900" i="37"/>
  <c r="H897" i="37"/>
  <c r="H895" i="37"/>
  <c r="H894" i="37"/>
  <c r="H893" i="37"/>
  <c r="H891" i="37"/>
  <c r="H889" i="37"/>
  <c r="H888" i="37"/>
  <c r="H886" i="37"/>
  <c r="H884" i="37"/>
  <c r="C881" i="37"/>
  <c r="B881" i="37"/>
  <c r="H880" i="37"/>
  <c r="H879" i="37"/>
  <c r="H876" i="37"/>
  <c r="H874" i="37"/>
  <c r="H873" i="37"/>
  <c r="H870" i="37"/>
  <c r="H869" i="37"/>
  <c r="H866" i="37"/>
  <c r="H865" i="37"/>
  <c r="H864" i="37"/>
  <c r="H863" i="37"/>
  <c r="H861" i="37"/>
  <c r="H860" i="37"/>
  <c r="H859" i="37"/>
  <c r="H857" i="37"/>
  <c r="H855" i="37"/>
  <c r="H852" i="37"/>
  <c r="H851" i="37"/>
  <c r="H849" i="37"/>
  <c r="C846" i="37"/>
  <c r="B846" i="37"/>
  <c r="H845" i="37"/>
  <c r="H843" i="37"/>
  <c r="H841" i="37"/>
  <c r="H840" i="37"/>
  <c r="H837" i="37"/>
  <c r="H835" i="37"/>
  <c r="H834" i="37"/>
  <c r="H832" i="37"/>
  <c r="H831" i="37"/>
  <c r="H828" i="37"/>
  <c r="H827" i="37"/>
  <c r="H824" i="37"/>
  <c r="H823" i="37"/>
  <c r="H822" i="37"/>
  <c r="H820" i="37"/>
  <c r="H819" i="37"/>
  <c r="H817" i="37"/>
  <c r="H815" i="37"/>
  <c r="H813" i="37"/>
  <c r="C808" i="37"/>
  <c r="C996" i="37" s="1"/>
  <c r="B808" i="37"/>
  <c r="H806" i="37"/>
  <c r="H805" i="37"/>
  <c r="H802" i="37"/>
  <c r="H800" i="37"/>
  <c r="H799" i="37"/>
  <c r="H797" i="37"/>
  <c r="H796" i="37"/>
  <c r="H793" i="37"/>
  <c r="H792" i="37"/>
  <c r="H790" i="37"/>
  <c r="H788" i="37"/>
  <c r="H785" i="37"/>
  <c r="H784" i="37"/>
  <c r="H783" i="37"/>
  <c r="H782" i="37"/>
  <c r="H781" i="37"/>
  <c r="H778" i="37"/>
  <c r="H776" i="37"/>
  <c r="H774" i="37"/>
  <c r="H773" i="37"/>
  <c r="H770" i="37"/>
  <c r="H768" i="37"/>
  <c r="H766" i="37"/>
  <c r="H765" i="37"/>
  <c r="H763" i="37"/>
  <c r="H761" i="37"/>
  <c r="H760" i="37"/>
  <c r="C757" i="37"/>
  <c r="C995" i="37" s="1"/>
  <c r="B757" i="37"/>
  <c r="H755" i="37"/>
  <c r="H753" i="37"/>
  <c r="H752" i="37"/>
  <c r="H749" i="37"/>
  <c r="H748" i="37"/>
  <c r="H747" i="37"/>
  <c r="H743" i="37"/>
  <c r="H742" i="37"/>
  <c r="H739" i="37"/>
  <c r="H737" i="37"/>
  <c r="H736" i="37"/>
  <c r="H734" i="37"/>
  <c r="H733" i="37"/>
  <c r="H726" i="37"/>
  <c r="H724" i="37"/>
  <c r="H723" i="37"/>
  <c r="H720" i="37"/>
  <c r="H719" i="37"/>
  <c r="H717" i="37"/>
  <c r="H715" i="37"/>
  <c r="H712" i="37"/>
  <c r="H711" i="37"/>
  <c r="H708" i="37"/>
  <c r="H706" i="37"/>
  <c r="H704" i="37"/>
  <c r="H703" i="37"/>
  <c r="H700" i="37"/>
  <c r="H698" i="37"/>
  <c r="H696" i="37"/>
  <c r="H695" i="37"/>
  <c r="H694" i="37"/>
  <c r="H692" i="37"/>
  <c r="H690" i="37"/>
  <c r="H689" i="37"/>
  <c r="C686" i="37"/>
  <c r="C994" i="37" s="1"/>
  <c r="B686" i="37"/>
  <c r="H684" i="37"/>
  <c r="H682" i="37"/>
  <c r="H681" i="37"/>
  <c r="H678" i="37"/>
  <c r="H677" i="37"/>
  <c r="H676" i="37"/>
  <c r="H675" i="37"/>
  <c r="H674" i="37"/>
  <c r="H672" i="37"/>
  <c r="H670" i="37"/>
  <c r="H669" i="37"/>
  <c r="H667" i="37"/>
  <c r="H666" i="37"/>
  <c r="H664" i="37"/>
  <c r="H662" i="37"/>
  <c r="H660" i="37"/>
  <c r="H658" i="37"/>
  <c r="H657" i="37"/>
  <c r="H656" i="37"/>
  <c r="H655" i="37"/>
  <c r="H654" i="37"/>
  <c r="H653" i="37"/>
  <c r="H652" i="37"/>
  <c r="H651" i="37"/>
  <c r="H650" i="37"/>
  <c r="H648" i="37"/>
  <c r="H645" i="37"/>
  <c r="H642" i="37"/>
  <c r="H641" i="37"/>
  <c r="H639" i="37"/>
  <c r="H636" i="37"/>
  <c r="H635" i="37"/>
  <c r="H633" i="37"/>
  <c r="H632" i="37"/>
  <c r="H630" i="37"/>
  <c r="H628" i="37"/>
  <c r="H625" i="37"/>
  <c r="H624" i="37"/>
  <c r="H623" i="37"/>
  <c r="H622" i="37"/>
  <c r="H620" i="37"/>
  <c r="H619" i="37"/>
  <c r="H618" i="37"/>
  <c r="H616" i="37"/>
  <c r="H615" i="37"/>
  <c r="H614" i="37"/>
  <c r="H613" i="37"/>
  <c r="H612" i="37"/>
  <c r="H611" i="37"/>
  <c r="H608" i="37"/>
  <c r="H606" i="37"/>
  <c r="H604" i="37"/>
  <c r="H602" i="37"/>
  <c r="H600" i="37"/>
  <c r="H599" i="37"/>
  <c r="H598" i="37"/>
  <c r="H596" i="37"/>
  <c r="H594" i="37"/>
  <c r="H593" i="37"/>
  <c r="H592" i="37"/>
  <c r="H590" i="37"/>
  <c r="H588" i="37"/>
  <c r="H587" i="37"/>
  <c r="H584" i="37"/>
  <c r="H583" i="37"/>
  <c r="H581" i="37"/>
  <c r="C578" i="37"/>
  <c r="C993" i="37" s="1"/>
  <c r="B578" i="37"/>
  <c r="H576" i="37"/>
  <c r="H575" i="37"/>
  <c r="H572" i="37"/>
  <c r="H571" i="37"/>
  <c r="H570" i="37"/>
  <c r="H569" i="37"/>
  <c r="H568" i="37"/>
  <c r="H566" i="37"/>
  <c r="H564" i="37"/>
  <c r="H562" i="37"/>
  <c r="H561" i="37"/>
  <c r="H560" i="37"/>
  <c r="H558" i="37"/>
  <c r="H556" i="37"/>
  <c r="H555" i="37"/>
  <c r="H553" i="37"/>
  <c r="H550" i="37"/>
  <c r="H549" i="37"/>
  <c r="H546" i="37"/>
  <c r="H544" i="37"/>
  <c r="H542" i="37"/>
  <c r="H540" i="37"/>
  <c r="H537" i="37"/>
  <c r="H536" i="37"/>
  <c r="H535" i="37"/>
  <c r="H533" i="37"/>
  <c r="H532" i="37"/>
  <c r="H531" i="37"/>
  <c r="H528" i="37"/>
  <c r="H527" i="37"/>
  <c r="H525" i="37"/>
  <c r="H523" i="37"/>
  <c r="H522" i="37"/>
  <c r="H521" i="37"/>
  <c r="H520" i="37"/>
  <c r="H518" i="37"/>
  <c r="H516" i="37"/>
  <c r="H515" i="37"/>
  <c r="H514" i="37"/>
  <c r="H512" i="37"/>
  <c r="H511" i="37"/>
  <c r="H510" i="37"/>
  <c r="H508" i="37"/>
  <c r="H505" i="37"/>
  <c r="H504" i="37"/>
  <c r="H502" i="37"/>
  <c r="C499" i="37"/>
  <c r="C992" i="37" s="1"/>
  <c r="B499" i="37"/>
  <c r="H497" i="37"/>
  <c r="H496" i="37"/>
  <c r="H493" i="37"/>
  <c r="H492" i="37"/>
  <c r="H491" i="37"/>
  <c r="H490" i="37"/>
  <c r="H489" i="37"/>
  <c r="H487" i="37"/>
  <c r="H486" i="37"/>
  <c r="H484" i="37"/>
  <c r="H482" i="37"/>
  <c r="H480" i="37"/>
  <c r="H479" i="37"/>
  <c r="H477" i="37"/>
  <c r="H476" i="37"/>
  <c r="H473" i="37"/>
  <c r="H470" i="37"/>
  <c r="H469" i="37"/>
  <c r="H467" i="37"/>
  <c r="H465" i="37"/>
  <c r="H462" i="37"/>
  <c r="H460" i="37"/>
  <c r="H458" i="37"/>
  <c r="H455" i="37"/>
  <c r="H454" i="37"/>
  <c r="H453" i="37"/>
  <c r="H451" i="37"/>
  <c r="H449" i="37"/>
  <c r="H448" i="37"/>
  <c r="H447" i="37"/>
  <c r="H446" i="37"/>
  <c r="H445" i="37"/>
  <c r="H442" i="37"/>
  <c r="H440" i="37"/>
  <c r="H438" i="37"/>
  <c r="H437" i="37"/>
  <c r="H436" i="37"/>
  <c r="H434" i="37"/>
  <c r="H432" i="37"/>
  <c r="H431" i="37"/>
  <c r="H430" i="37"/>
  <c r="H428" i="37"/>
  <c r="H426" i="37"/>
  <c r="H425" i="37"/>
  <c r="H422" i="37"/>
  <c r="H421" i="37"/>
  <c r="H419" i="37"/>
  <c r="C416" i="37"/>
  <c r="C991" i="37" s="1"/>
  <c r="B416" i="37"/>
  <c r="H414" i="37"/>
  <c r="H413" i="37"/>
  <c r="H410" i="37"/>
  <c r="H409" i="37"/>
  <c r="H408" i="37"/>
  <c r="H407" i="37"/>
  <c r="H406" i="37"/>
  <c r="H404" i="37"/>
  <c r="H402" i="37"/>
  <c r="H400" i="37"/>
  <c r="H399" i="37"/>
  <c r="H398" i="37"/>
  <c r="H396" i="37"/>
  <c r="H393" i="37"/>
  <c r="H391" i="37"/>
  <c r="H390" i="37"/>
  <c r="H388" i="37"/>
  <c r="H385" i="37"/>
  <c r="H384" i="37"/>
  <c r="H381" i="37"/>
  <c r="H380" i="37"/>
  <c r="H378" i="37"/>
  <c r="H377" i="37"/>
  <c r="H375" i="37"/>
  <c r="H373" i="37"/>
  <c r="H370" i="37"/>
  <c r="H369" i="37"/>
  <c r="H368" i="37"/>
  <c r="H367" i="37"/>
  <c r="H366" i="37"/>
  <c r="H364" i="37"/>
  <c r="H363" i="37"/>
  <c r="H361" i="37"/>
  <c r="H360" i="37"/>
  <c r="H359" i="37"/>
  <c r="H358" i="37"/>
  <c r="H357" i="37"/>
  <c r="H356" i="37"/>
  <c r="H355" i="37"/>
  <c r="H352" i="37"/>
  <c r="H350" i="37"/>
  <c r="H348" i="37"/>
  <c r="H347" i="37"/>
  <c r="H346" i="37"/>
  <c r="H344" i="37"/>
  <c r="H342" i="37"/>
  <c r="H341" i="37"/>
  <c r="H340" i="37"/>
  <c r="H338" i="37"/>
  <c r="H336" i="37"/>
  <c r="H333" i="37"/>
  <c r="H332" i="37"/>
  <c r="H330" i="37"/>
  <c r="C327" i="37"/>
  <c r="C990" i="37" s="1"/>
  <c r="B327" i="37"/>
  <c r="H325" i="37"/>
  <c r="H324" i="37"/>
  <c r="H321" i="37"/>
  <c r="H320" i="37"/>
  <c r="H319" i="37"/>
  <c r="H318" i="37"/>
  <c r="H316" i="37"/>
  <c r="H313" i="37"/>
  <c r="H311" i="37"/>
  <c r="H310" i="37"/>
  <c r="H309" i="37"/>
  <c r="H306" i="37"/>
  <c r="H303" i="37"/>
  <c r="H300" i="37"/>
  <c r="H298" i="37"/>
  <c r="H297" i="37"/>
  <c r="H295" i="37"/>
  <c r="H293" i="37"/>
  <c r="H290" i="37"/>
  <c r="H287" i="37"/>
  <c r="H286" i="37"/>
  <c r="H285" i="37"/>
  <c r="H282" i="37"/>
  <c r="H280" i="37"/>
  <c r="H278" i="37"/>
  <c r="H277" i="37"/>
  <c r="H274" i="37"/>
  <c r="H272" i="37"/>
  <c r="H270" i="37"/>
  <c r="H269" i="37"/>
  <c r="H267" i="37"/>
  <c r="H265" i="37"/>
  <c r="H264" i="37"/>
  <c r="C261" i="37"/>
  <c r="C989" i="37" s="1"/>
  <c r="B261" i="37"/>
  <c r="H259" i="37"/>
  <c r="H258" i="37"/>
  <c r="H255" i="37"/>
  <c r="H253" i="37"/>
  <c r="H251" i="37"/>
  <c r="H249" i="37"/>
  <c r="H246" i="37"/>
  <c r="H245" i="37"/>
  <c r="H244" i="37"/>
  <c r="H242" i="37"/>
  <c r="H240" i="37"/>
  <c r="H238" i="37"/>
  <c r="H236" i="37"/>
  <c r="H234" i="37"/>
  <c r="H231" i="37"/>
  <c r="H230" i="37"/>
  <c r="H228" i="37"/>
  <c r="C225" i="37"/>
  <c r="B225" i="37"/>
  <c r="H223" i="37"/>
  <c r="H222" i="37"/>
  <c r="H219" i="37"/>
  <c r="H217" i="37"/>
  <c r="H216" i="37"/>
  <c r="H214" i="37"/>
  <c r="H211" i="37"/>
  <c r="H209" i="37"/>
  <c r="H207" i="37"/>
  <c r="H206" i="37"/>
  <c r="H202" i="37"/>
  <c r="H200" i="37"/>
  <c r="H198" i="37"/>
  <c r="H195" i="37"/>
  <c r="H194" i="37"/>
  <c r="H192" i="37"/>
  <c r="H191" i="37"/>
  <c r="H190" i="37"/>
  <c r="H188" i="37"/>
  <c r="H186" i="37"/>
  <c r="H184" i="37"/>
  <c r="H182" i="37"/>
  <c r="H181" i="37"/>
  <c r="H179" i="37"/>
  <c r="H176" i="37"/>
  <c r="H175" i="37"/>
  <c r="H173" i="37"/>
  <c r="C170" i="37"/>
  <c r="H168" i="37"/>
  <c r="H167" i="37"/>
  <c r="H164" i="37"/>
  <c r="H163" i="37"/>
  <c r="H162" i="37"/>
  <c r="H161" i="37"/>
  <c r="H160" i="37"/>
  <c r="H158" i="37"/>
  <c r="H156" i="37"/>
  <c r="H155" i="37"/>
  <c r="H153" i="37"/>
  <c r="H152" i="37"/>
  <c r="H150" i="37"/>
  <c r="H149" i="37"/>
  <c r="H147" i="37"/>
  <c r="H146" i="37"/>
  <c r="H143" i="37"/>
  <c r="H141" i="37"/>
  <c r="H139" i="37"/>
  <c r="H136" i="37"/>
  <c r="H134" i="37"/>
  <c r="H132" i="37"/>
  <c r="H129" i="37"/>
  <c r="H126" i="37"/>
  <c r="H125" i="37"/>
  <c r="H124" i="37"/>
  <c r="H122" i="37"/>
  <c r="H120" i="37"/>
  <c r="H118" i="37"/>
  <c r="H116" i="37"/>
  <c r="H115" i="37"/>
  <c r="H114" i="37"/>
  <c r="H112" i="37"/>
  <c r="H110" i="37"/>
  <c r="H109" i="37"/>
  <c r="H108" i="37"/>
  <c r="H106" i="37"/>
  <c r="H104" i="37"/>
  <c r="H103" i="37"/>
  <c r="H100" i="37"/>
  <c r="H99" i="37"/>
  <c r="H97" i="37"/>
  <c r="C94" i="37"/>
  <c r="H20" i="37"/>
  <c r="H18" i="37"/>
  <c r="H16" i="37"/>
  <c r="H15" i="37"/>
  <c r="H13" i="37"/>
  <c r="H11" i="37"/>
  <c r="H10" i="37"/>
  <c r="H661" i="36"/>
  <c r="H980" i="37" l="1"/>
  <c r="H1007" i="37" s="1"/>
  <c r="H1008" i="37" s="1"/>
  <c r="C1000" i="37"/>
  <c r="H846" i="37"/>
  <c r="H999" i="37" s="1"/>
  <c r="H969" i="37"/>
  <c r="H1004" i="37" s="1"/>
  <c r="H1005" i="37" s="1"/>
  <c r="H94" i="37"/>
  <c r="H986" i="37" s="1"/>
  <c r="H170" i="37"/>
  <c r="H987" i="37" s="1"/>
  <c r="H225" i="37"/>
  <c r="H988" i="37" s="1"/>
  <c r="H261" i="37"/>
  <c r="H989" i="37" s="1"/>
  <c r="H327" i="37"/>
  <c r="H990" i="37" s="1"/>
  <c r="H416" i="37"/>
  <c r="H991" i="37" s="1"/>
  <c r="H499" i="37"/>
  <c r="H992" i="37" s="1"/>
  <c r="H578" i="37"/>
  <c r="H993" i="37" s="1"/>
  <c r="H686" i="37"/>
  <c r="H994" i="37" s="1"/>
  <c r="H757" i="37"/>
  <c r="H995" i="37" s="1"/>
  <c r="H808" i="37"/>
  <c r="H996" i="37" s="1"/>
  <c r="H881" i="37"/>
  <c r="H1000" i="37" s="1"/>
  <c r="H940" i="37"/>
  <c r="H1001" i="37" s="1"/>
  <c r="J4" i="36"/>
  <c r="K4" i="36"/>
  <c r="L4" i="36" s="1"/>
  <c r="J5" i="36"/>
  <c r="K5" i="36"/>
  <c r="L5" i="36" s="1"/>
  <c r="J6" i="36"/>
  <c r="K6" i="36"/>
  <c r="L6" i="36" s="1"/>
  <c r="J7" i="36"/>
  <c r="K7" i="36"/>
  <c r="L7" i="36" s="1"/>
  <c r="J8" i="36"/>
  <c r="K8" i="36"/>
  <c r="L8" i="36" s="1"/>
  <c r="J9" i="36"/>
  <c r="K9" i="36"/>
  <c r="L9" i="36" s="1"/>
  <c r="J10" i="36"/>
  <c r="K10" i="36"/>
  <c r="L10" i="36" s="1"/>
  <c r="J11" i="36"/>
  <c r="K11" i="36"/>
  <c r="L11" i="36" s="1"/>
  <c r="J12" i="36"/>
  <c r="K12" i="36"/>
  <c r="L12" i="36" s="1"/>
  <c r="J13" i="36"/>
  <c r="K13" i="36"/>
  <c r="L13" i="36" s="1"/>
  <c r="J14" i="36"/>
  <c r="K14" i="36"/>
  <c r="L14" i="36" s="1"/>
  <c r="J15" i="36"/>
  <c r="K15" i="36"/>
  <c r="L15" i="36" s="1"/>
  <c r="J16" i="36"/>
  <c r="K16" i="36"/>
  <c r="L16" i="36" s="1"/>
  <c r="J17" i="36"/>
  <c r="K17" i="36"/>
  <c r="L17" i="36" s="1"/>
  <c r="J18" i="36"/>
  <c r="K18" i="36"/>
  <c r="L18" i="36" s="1"/>
  <c r="J19" i="36"/>
  <c r="K19" i="36"/>
  <c r="L19" i="36" s="1"/>
  <c r="J20" i="36"/>
  <c r="K20" i="36"/>
  <c r="L20" i="36" s="1"/>
  <c r="J21" i="36"/>
  <c r="K21" i="36"/>
  <c r="L21" i="36" s="1"/>
  <c r="J22" i="36"/>
  <c r="K22" i="36"/>
  <c r="L22" i="36" s="1"/>
  <c r="J23" i="36"/>
  <c r="K23" i="36"/>
  <c r="L23" i="36" s="1"/>
  <c r="J24" i="36"/>
  <c r="K24" i="36"/>
  <c r="L24" i="36" s="1"/>
  <c r="J25" i="36"/>
  <c r="K25" i="36"/>
  <c r="L25" i="36" s="1"/>
  <c r="J26" i="36"/>
  <c r="K26" i="36"/>
  <c r="L26" i="36" s="1"/>
  <c r="J27" i="36"/>
  <c r="K27" i="36"/>
  <c r="L27" i="36" s="1"/>
  <c r="J28" i="36"/>
  <c r="K28" i="36"/>
  <c r="L28" i="36" s="1"/>
  <c r="J29" i="36"/>
  <c r="K29" i="36"/>
  <c r="L29" i="36" s="1"/>
  <c r="J30" i="36"/>
  <c r="K30" i="36"/>
  <c r="L30" i="36" s="1"/>
  <c r="J31" i="36"/>
  <c r="K31" i="36"/>
  <c r="L31" i="36" s="1"/>
  <c r="J32" i="36"/>
  <c r="K32" i="36"/>
  <c r="L32" i="36" s="1"/>
  <c r="J33" i="36"/>
  <c r="K33" i="36"/>
  <c r="L33" i="36" s="1"/>
  <c r="J34" i="36"/>
  <c r="K34" i="36"/>
  <c r="L34" i="36" s="1"/>
  <c r="J35" i="36"/>
  <c r="K35" i="36"/>
  <c r="L35" i="36" s="1"/>
  <c r="J36" i="36"/>
  <c r="K36" i="36"/>
  <c r="L36" i="36" s="1"/>
  <c r="J37" i="36"/>
  <c r="K37" i="36"/>
  <c r="L37" i="36" s="1"/>
  <c r="J38" i="36"/>
  <c r="K38" i="36"/>
  <c r="L38" i="36" s="1"/>
  <c r="J39" i="36"/>
  <c r="K39" i="36"/>
  <c r="L39" i="36" s="1"/>
  <c r="J40" i="36"/>
  <c r="K40" i="36"/>
  <c r="L40" i="36" s="1"/>
  <c r="J41" i="36"/>
  <c r="K41" i="36"/>
  <c r="L41" i="36" s="1"/>
  <c r="J42" i="36"/>
  <c r="K42" i="36"/>
  <c r="L42" i="36" s="1"/>
  <c r="J43" i="36"/>
  <c r="K43" i="36"/>
  <c r="L43" i="36" s="1"/>
  <c r="J44" i="36"/>
  <c r="K44" i="36"/>
  <c r="L44" i="36" s="1"/>
  <c r="J45" i="36"/>
  <c r="K45" i="36"/>
  <c r="L45" i="36" s="1"/>
  <c r="J46" i="36"/>
  <c r="K46" i="36"/>
  <c r="L46" i="36" s="1"/>
  <c r="J47" i="36"/>
  <c r="K47" i="36"/>
  <c r="L47" i="36" s="1"/>
  <c r="J48" i="36"/>
  <c r="K48" i="36"/>
  <c r="L48" i="36" s="1"/>
  <c r="J49" i="36"/>
  <c r="K49" i="36"/>
  <c r="L49" i="36" s="1"/>
  <c r="J50" i="36"/>
  <c r="K50" i="36"/>
  <c r="L50" i="36" s="1"/>
  <c r="J51" i="36"/>
  <c r="K51" i="36"/>
  <c r="L51" i="36" s="1"/>
  <c r="J52" i="36"/>
  <c r="K52" i="36"/>
  <c r="L52" i="36" s="1"/>
  <c r="J53" i="36"/>
  <c r="K53" i="36"/>
  <c r="L53" i="36" s="1"/>
  <c r="J54" i="36"/>
  <c r="K54" i="36"/>
  <c r="L54" i="36" s="1"/>
  <c r="J55" i="36"/>
  <c r="K55" i="36"/>
  <c r="L55" i="36" s="1"/>
  <c r="J56" i="36"/>
  <c r="K56" i="36"/>
  <c r="L56" i="36" s="1"/>
  <c r="J57" i="36"/>
  <c r="K57" i="36"/>
  <c r="L57" i="36" s="1"/>
  <c r="J58" i="36"/>
  <c r="K58" i="36"/>
  <c r="L58" i="36" s="1"/>
  <c r="J59" i="36"/>
  <c r="K59" i="36"/>
  <c r="L59" i="36" s="1"/>
  <c r="J60" i="36"/>
  <c r="K60" i="36"/>
  <c r="L60" i="36" s="1"/>
  <c r="J61" i="36"/>
  <c r="K61" i="36"/>
  <c r="L61" i="36" s="1"/>
  <c r="J62" i="36"/>
  <c r="K62" i="36"/>
  <c r="L62" i="36" s="1"/>
  <c r="J63" i="36"/>
  <c r="K63" i="36"/>
  <c r="L63" i="36" s="1"/>
  <c r="J64" i="36"/>
  <c r="K64" i="36"/>
  <c r="L64" i="36" s="1"/>
  <c r="J65" i="36"/>
  <c r="K65" i="36"/>
  <c r="L65" i="36" s="1"/>
  <c r="J66" i="36"/>
  <c r="K66" i="36"/>
  <c r="L66" i="36" s="1"/>
  <c r="J67" i="36"/>
  <c r="K67" i="36"/>
  <c r="L67" i="36" s="1"/>
  <c r="J68" i="36"/>
  <c r="K68" i="36"/>
  <c r="L68" i="36" s="1"/>
  <c r="J69" i="36"/>
  <c r="K69" i="36"/>
  <c r="L69" i="36" s="1"/>
  <c r="J70" i="36"/>
  <c r="K70" i="36"/>
  <c r="L70" i="36" s="1"/>
  <c r="J71" i="36"/>
  <c r="K71" i="36"/>
  <c r="L71" i="36" s="1"/>
  <c r="J72" i="36"/>
  <c r="K72" i="36"/>
  <c r="L72" i="36" s="1"/>
  <c r="J73" i="36"/>
  <c r="K73" i="36"/>
  <c r="L73" i="36" s="1"/>
  <c r="J74" i="36"/>
  <c r="K74" i="36"/>
  <c r="L74" i="36" s="1"/>
  <c r="J75" i="36"/>
  <c r="K75" i="36"/>
  <c r="L75" i="36" s="1"/>
  <c r="J76" i="36"/>
  <c r="K76" i="36"/>
  <c r="L76" i="36" s="1"/>
  <c r="J77" i="36"/>
  <c r="K77" i="36"/>
  <c r="L77" i="36" s="1"/>
  <c r="J78" i="36"/>
  <c r="K78" i="36"/>
  <c r="L78" i="36" s="1"/>
  <c r="J79" i="36"/>
  <c r="K79" i="36"/>
  <c r="L79" i="36" s="1"/>
  <c r="J80" i="36"/>
  <c r="K80" i="36"/>
  <c r="L80" i="36" s="1"/>
  <c r="J81" i="36"/>
  <c r="K81" i="36"/>
  <c r="L81" i="36" s="1"/>
  <c r="J82" i="36"/>
  <c r="K82" i="36"/>
  <c r="L82" i="36" s="1"/>
  <c r="J83" i="36"/>
  <c r="K83" i="36"/>
  <c r="L83" i="36" s="1"/>
  <c r="J84" i="36"/>
  <c r="K84" i="36"/>
  <c r="L84" i="36" s="1"/>
  <c r="J85" i="36"/>
  <c r="K85" i="36"/>
  <c r="L85" i="36" s="1"/>
  <c r="J86" i="36"/>
  <c r="K86" i="36"/>
  <c r="L86" i="36" s="1"/>
  <c r="J87" i="36"/>
  <c r="K87" i="36"/>
  <c r="L87" i="36" s="1"/>
  <c r="J88" i="36"/>
  <c r="K88" i="36"/>
  <c r="L88" i="36" s="1"/>
  <c r="J89" i="36"/>
  <c r="K89" i="36"/>
  <c r="L89" i="36" s="1"/>
  <c r="J90" i="36"/>
  <c r="K90" i="36"/>
  <c r="L90" i="36" s="1"/>
  <c r="J91" i="36"/>
  <c r="K91" i="36"/>
  <c r="L91" i="36" s="1"/>
  <c r="J92" i="36"/>
  <c r="K92" i="36"/>
  <c r="L92" i="36" s="1"/>
  <c r="J93" i="36"/>
  <c r="K93" i="36"/>
  <c r="L93" i="36" s="1"/>
  <c r="J94" i="36"/>
  <c r="K94" i="36"/>
  <c r="L94" i="36" s="1"/>
  <c r="J95" i="36"/>
  <c r="K95" i="36"/>
  <c r="L95" i="36" s="1"/>
  <c r="J96" i="36"/>
  <c r="K96" i="36"/>
  <c r="L96" i="36" s="1"/>
  <c r="J97" i="36"/>
  <c r="K97" i="36"/>
  <c r="L97" i="36" s="1"/>
  <c r="J98" i="36"/>
  <c r="K98" i="36"/>
  <c r="L98" i="36" s="1"/>
  <c r="J99" i="36"/>
  <c r="K99" i="36"/>
  <c r="L99" i="36" s="1"/>
  <c r="J100" i="36"/>
  <c r="K100" i="36"/>
  <c r="L100" i="36" s="1"/>
  <c r="J101" i="36"/>
  <c r="K101" i="36"/>
  <c r="L101" i="36" s="1"/>
  <c r="J102" i="36"/>
  <c r="K102" i="36"/>
  <c r="L102" i="36" s="1"/>
  <c r="J103" i="36"/>
  <c r="K103" i="36"/>
  <c r="L103" i="36" s="1"/>
  <c r="J104" i="36"/>
  <c r="K104" i="36"/>
  <c r="L104" i="36" s="1"/>
  <c r="J105" i="36"/>
  <c r="K105" i="36"/>
  <c r="L105" i="36" s="1"/>
  <c r="J106" i="36"/>
  <c r="K106" i="36"/>
  <c r="L106" i="36" s="1"/>
  <c r="J107" i="36"/>
  <c r="K107" i="36"/>
  <c r="L107" i="36" s="1"/>
  <c r="J108" i="36"/>
  <c r="K108" i="36"/>
  <c r="L108" i="36" s="1"/>
  <c r="J109" i="36"/>
  <c r="K109" i="36"/>
  <c r="L109" i="36" s="1"/>
  <c r="J110" i="36"/>
  <c r="K110" i="36"/>
  <c r="L110" i="36" s="1"/>
  <c r="J111" i="36"/>
  <c r="K111" i="36"/>
  <c r="L111" i="36" s="1"/>
  <c r="J112" i="36"/>
  <c r="K112" i="36"/>
  <c r="L112" i="36" s="1"/>
  <c r="J113" i="36"/>
  <c r="K113" i="36"/>
  <c r="L113" i="36" s="1"/>
  <c r="J114" i="36"/>
  <c r="K114" i="36"/>
  <c r="L114" i="36" s="1"/>
  <c r="J115" i="36"/>
  <c r="K115" i="36"/>
  <c r="L115" i="36" s="1"/>
  <c r="J116" i="36"/>
  <c r="K116" i="36"/>
  <c r="L116" i="36" s="1"/>
  <c r="J117" i="36"/>
  <c r="K117" i="36"/>
  <c r="L117" i="36" s="1"/>
  <c r="J118" i="36"/>
  <c r="K118" i="36"/>
  <c r="L118" i="36" s="1"/>
  <c r="J119" i="36"/>
  <c r="K119" i="36"/>
  <c r="L119" i="36" s="1"/>
  <c r="J120" i="36"/>
  <c r="K120" i="36"/>
  <c r="L120" i="36" s="1"/>
  <c r="J121" i="36"/>
  <c r="K121" i="36"/>
  <c r="L121" i="36" s="1"/>
  <c r="J122" i="36"/>
  <c r="K122" i="36"/>
  <c r="L122" i="36" s="1"/>
  <c r="J123" i="36"/>
  <c r="K123" i="36"/>
  <c r="L123" i="36" s="1"/>
  <c r="J124" i="36"/>
  <c r="K124" i="36"/>
  <c r="L124" i="36" s="1"/>
  <c r="J125" i="36"/>
  <c r="K125" i="36"/>
  <c r="L125" i="36" s="1"/>
  <c r="J126" i="36"/>
  <c r="K126" i="36"/>
  <c r="L126" i="36" s="1"/>
  <c r="J127" i="36"/>
  <c r="K127" i="36"/>
  <c r="L127" i="36" s="1"/>
  <c r="J128" i="36"/>
  <c r="K128" i="36"/>
  <c r="L128" i="36" s="1"/>
  <c r="J129" i="36"/>
  <c r="K129" i="36"/>
  <c r="L129" i="36" s="1"/>
  <c r="J130" i="36"/>
  <c r="K130" i="36"/>
  <c r="L130" i="36" s="1"/>
  <c r="J131" i="36"/>
  <c r="K131" i="36"/>
  <c r="L131" i="36" s="1"/>
  <c r="J132" i="36"/>
  <c r="K132" i="36"/>
  <c r="L132" i="36" s="1"/>
  <c r="J133" i="36"/>
  <c r="K133" i="36"/>
  <c r="L133" i="36" s="1"/>
  <c r="J134" i="36"/>
  <c r="K134" i="36"/>
  <c r="L134" i="36" s="1"/>
  <c r="J135" i="36"/>
  <c r="K135" i="36"/>
  <c r="L135" i="36" s="1"/>
  <c r="J136" i="36"/>
  <c r="K136" i="36"/>
  <c r="L136" i="36" s="1"/>
  <c r="J137" i="36"/>
  <c r="K137" i="36"/>
  <c r="L137" i="36" s="1"/>
  <c r="J138" i="36"/>
  <c r="K138" i="36"/>
  <c r="L138" i="36" s="1"/>
  <c r="J139" i="36"/>
  <c r="K139" i="36"/>
  <c r="L139" i="36" s="1"/>
  <c r="J140" i="36"/>
  <c r="K140" i="36"/>
  <c r="L140" i="36" s="1"/>
  <c r="J141" i="36"/>
  <c r="K141" i="36"/>
  <c r="L141" i="36" s="1"/>
  <c r="J142" i="36"/>
  <c r="K142" i="36"/>
  <c r="L142" i="36" s="1"/>
  <c r="J143" i="36"/>
  <c r="K143" i="36"/>
  <c r="L143" i="36" s="1"/>
  <c r="J144" i="36"/>
  <c r="K144" i="36"/>
  <c r="L144" i="36" s="1"/>
  <c r="J145" i="36"/>
  <c r="K145" i="36"/>
  <c r="L145" i="36" s="1"/>
  <c r="J146" i="36"/>
  <c r="K146" i="36"/>
  <c r="L146" i="36" s="1"/>
  <c r="J147" i="36"/>
  <c r="K147" i="36"/>
  <c r="L147" i="36" s="1"/>
  <c r="J148" i="36"/>
  <c r="K148" i="36"/>
  <c r="L148" i="36" s="1"/>
  <c r="J149" i="36"/>
  <c r="K149" i="36"/>
  <c r="L149" i="36" s="1"/>
  <c r="J150" i="36"/>
  <c r="K150" i="36"/>
  <c r="L150" i="36" s="1"/>
  <c r="J151" i="36"/>
  <c r="K151" i="36"/>
  <c r="L151" i="36" s="1"/>
  <c r="J152" i="36"/>
  <c r="K152" i="36"/>
  <c r="L152" i="36" s="1"/>
  <c r="J153" i="36"/>
  <c r="K153" i="36"/>
  <c r="L153" i="36" s="1"/>
  <c r="J154" i="36"/>
  <c r="K154" i="36"/>
  <c r="L154" i="36" s="1"/>
  <c r="J155" i="36"/>
  <c r="K155" i="36"/>
  <c r="L155" i="36" s="1"/>
  <c r="J156" i="36"/>
  <c r="K156" i="36"/>
  <c r="L156" i="36" s="1"/>
  <c r="J157" i="36"/>
  <c r="K157" i="36"/>
  <c r="L157" i="36" s="1"/>
  <c r="J158" i="36"/>
  <c r="K158" i="36"/>
  <c r="L158" i="36" s="1"/>
  <c r="J159" i="36"/>
  <c r="K159" i="36"/>
  <c r="L159" i="36" s="1"/>
  <c r="J160" i="36"/>
  <c r="K160" i="36"/>
  <c r="L160" i="36" s="1"/>
  <c r="J161" i="36"/>
  <c r="K161" i="36"/>
  <c r="L161" i="36" s="1"/>
  <c r="J162" i="36"/>
  <c r="K162" i="36"/>
  <c r="L162" i="36" s="1"/>
  <c r="J163" i="36"/>
  <c r="K163" i="36"/>
  <c r="L163" i="36" s="1"/>
  <c r="J164" i="36"/>
  <c r="K164" i="36"/>
  <c r="L164" i="36" s="1"/>
  <c r="J165" i="36"/>
  <c r="K165" i="36"/>
  <c r="L165" i="36" s="1"/>
  <c r="J166" i="36"/>
  <c r="K166" i="36"/>
  <c r="L166" i="36" s="1"/>
  <c r="J167" i="36"/>
  <c r="K167" i="36"/>
  <c r="L167" i="36" s="1"/>
  <c r="J168" i="36"/>
  <c r="K168" i="36"/>
  <c r="L168" i="36" s="1"/>
  <c r="J169" i="36"/>
  <c r="K169" i="36"/>
  <c r="L169" i="36" s="1"/>
  <c r="J170" i="36"/>
  <c r="K170" i="36"/>
  <c r="L170" i="36" s="1"/>
  <c r="J171" i="36"/>
  <c r="K171" i="36"/>
  <c r="L171" i="36" s="1"/>
  <c r="J172" i="36"/>
  <c r="K172" i="36"/>
  <c r="L172" i="36" s="1"/>
  <c r="J173" i="36"/>
  <c r="K173" i="36"/>
  <c r="L173" i="36" s="1"/>
  <c r="J174" i="36"/>
  <c r="K174" i="36"/>
  <c r="L174" i="36" s="1"/>
  <c r="J175" i="36"/>
  <c r="K175" i="36"/>
  <c r="L175" i="36" s="1"/>
  <c r="J176" i="36"/>
  <c r="K176" i="36"/>
  <c r="L176" i="36" s="1"/>
  <c r="J177" i="36"/>
  <c r="K177" i="36"/>
  <c r="L177" i="36" s="1"/>
  <c r="J178" i="36"/>
  <c r="K178" i="36"/>
  <c r="L178" i="36" s="1"/>
  <c r="J179" i="36"/>
  <c r="K179" i="36"/>
  <c r="L179" i="36" s="1"/>
  <c r="J180" i="36"/>
  <c r="K180" i="36"/>
  <c r="L180" i="36" s="1"/>
  <c r="J181" i="36"/>
  <c r="K181" i="36"/>
  <c r="L181" i="36" s="1"/>
  <c r="J182" i="36"/>
  <c r="K182" i="36"/>
  <c r="L182" i="36" s="1"/>
  <c r="J183" i="36"/>
  <c r="K183" i="36"/>
  <c r="L183" i="36" s="1"/>
  <c r="J184" i="36"/>
  <c r="K184" i="36"/>
  <c r="L184" i="36" s="1"/>
  <c r="J185" i="36"/>
  <c r="K185" i="36"/>
  <c r="L185" i="36" s="1"/>
  <c r="J186" i="36"/>
  <c r="K186" i="36"/>
  <c r="L186" i="36" s="1"/>
  <c r="J187" i="36"/>
  <c r="K187" i="36"/>
  <c r="L187" i="36" s="1"/>
  <c r="J188" i="36"/>
  <c r="K188" i="36"/>
  <c r="L188" i="36" s="1"/>
  <c r="J189" i="36"/>
  <c r="K189" i="36"/>
  <c r="L189" i="36" s="1"/>
  <c r="J190" i="36"/>
  <c r="K190" i="36"/>
  <c r="L190" i="36" s="1"/>
  <c r="J191" i="36"/>
  <c r="K191" i="36"/>
  <c r="L191" i="36" s="1"/>
  <c r="J192" i="36"/>
  <c r="K192" i="36"/>
  <c r="L192" i="36" s="1"/>
  <c r="J193" i="36"/>
  <c r="K193" i="36"/>
  <c r="L193" i="36" s="1"/>
  <c r="J194" i="36"/>
  <c r="K194" i="36"/>
  <c r="L194" i="36" s="1"/>
  <c r="J195" i="36"/>
  <c r="K195" i="36"/>
  <c r="L195" i="36" s="1"/>
  <c r="J196" i="36"/>
  <c r="K196" i="36"/>
  <c r="L196" i="36" s="1"/>
  <c r="J197" i="36"/>
  <c r="K197" i="36"/>
  <c r="L197" i="36" s="1"/>
  <c r="J198" i="36"/>
  <c r="K198" i="36"/>
  <c r="L198" i="36" s="1"/>
  <c r="J199" i="36"/>
  <c r="K199" i="36"/>
  <c r="L199" i="36" s="1"/>
  <c r="J200" i="36"/>
  <c r="K200" i="36"/>
  <c r="L200" i="36" s="1"/>
  <c r="J201" i="36"/>
  <c r="K201" i="36"/>
  <c r="L201" i="36" s="1"/>
  <c r="J202" i="36"/>
  <c r="K202" i="36"/>
  <c r="L202" i="36" s="1"/>
  <c r="J203" i="36"/>
  <c r="K203" i="36"/>
  <c r="L203" i="36" s="1"/>
  <c r="J204" i="36"/>
  <c r="K204" i="36"/>
  <c r="L204" i="36" s="1"/>
  <c r="J205" i="36"/>
  <c r="K205" i="36"/>
  <c r="L205" i="36" s="1"/>
  <c r="J206" i="36"/>
  <c r="K206" i="36"/>
  <c r="L206" i="36" s="1"/>
  <c r="J207" i="36"/>
  <c r="K207" i="36"/>
  <c r="L207" i="36" s="1"/>
  <c r="J208" i="36"/>
  <c r="K208" i="36"/>
  <c r="L208" i="36" s="1"/>
  <c r="J209" i="36"/>
  <c r="K209" i="36"/>
  <c r="L209" i="36" s="1"/>
  <c r="J210" i="36"/>
  <c r="K210" i="36"/>
  <c r="L210" i="36" s="1"/>
  <c r="J211" i="36"/>
  <c r="K211" i="36"/>
  <c r="L211" i="36" s="1"/>
  <c r="J212" i="36"/>
  <c r="K212" i="36"/>
  <c r="L212" i="36" s="1"/>
  <c r="J213" i="36"/>
  <c r="K213" i="36"/>
  <c r="L213" i="36" s="1"/>
  <c r="J214" i="36"/>
  <c r="K214" i="36"/>
  <c r="L214" i="36" s="1"/>
  <c r="J215" i="36"/>
  <c r="K215" i="36"/>
  <c r="L215" i="36" s="1"/>
  <c r="J216" i="36"/>
  <c r="K216" i="36"/>
  <c r="L216" i="36" s="1"/>
  <c r="J217" i="36"/>
  <c r="K217" i="36"/>
  <c r="L217" i="36" s="1"/>
  <c r="J218" i="36"/>
  <c r="K218" i="36"/>
  <c r="L218" i="36" s="1"/>
  <c r="J219" i="36"/>
  <c r="K219" i="36"/>
  <c r="L219" i="36" s="1"/>
  <c r="J220" i="36"/>
  <c r="K220" i="36"/>
  <c r="L220" i="36" s="1"/>
  <c r="J221" i="36"/>
  <c r="K221" i="36"/>
  <c r="L221" i="36" s="1"/>
  <c r="J222" i="36"/>
  <c r="K222" i="36"/>
  <c r="L222" i="36" s="1"/>
  <c r="J223" i="36"/>
  <c r="K223" i="36"/>
  <c r="L223" i="36" s="1"/>
  <c r="J224" i="36"/>
  <c r="K224" i="36"/>
  <c r="L224" i="36" s="1"/>
  <c r="J225" i="36"/>
  <c r="K225" i="36"/>
  <c r="L225" i="36" s="1"/>
  <c r="J226" i="36"/>
  <c r="K226" i="36"/>
  <c r="L226" i="36" s="1"/>
  <c r="J227" i="36"/>
  <c r="K227" i="36"/>
  <c r="L227" i="36" s="1"/>
  <c r="J228" i="36"/>
  <c r="K228" i="36"/>
  <c r="L228" i="36" s="1"/>
  <c r="J229" i="36"/>
  <c r="K229" i="36"/>
  <c r="L229" i="36" s="1"/>
  <c r="J230" i="36"/>
  <c r="K230" i="36"/>
  <c r="L230" i="36" s="1"/>
  <c r="J231" i="36"/>
  <c r="K231" i="36"/>
  <c r="L231" i="36" s="1"/>
  <c r="J232" i="36"/>
  <c r="K232" i="36"/>
  <c r="L232" i="36" s="1"/>
  <c r="J233" i="36"/>
  <c r="K233" i="36"/>
  <c r="L233" i="36" s="1"/>
  <c r="J234" i="36"/>
  <c r="K234" i="36"/>
  <c r="L234" i="36" s="1"/>
  <c r="J235" i="36"/>
  <c r="K235" i="36"/>
  <c r="L235" i="36" s="1"/>
  <c r="J236" i="36"/>
  <c r="K236" i="36"/>
  <c r="L236" i="36" s="1"/>
  <c r="J237" i="36"/>
  <c r="K237" i="36"/>
  <c r="L237" i="36" s="1"/>
  <c r="J238" i="36"/>
  <c r="K238" i="36"/>
  <c r="L238" i="36" s="1"/>
  <c r="J239" i="36"/>
  <c r="K239" i="36"/>
  <c r="L239" i="36" s="1"/>
  <c r="J240" i="36"/>
  <c r="K240" i="36"/>
  <c r="L240" i="36" s="1"/>
  <c r="J241" i="36"/>
  <c r="K241" i="36"/>
  <c r="L241" i="36" s="1"/>
  <c r="J242" i="36"/>
  <c r="K242" i="36"/>
  <c r="L242" i="36" s="1"/>
  <c r="J243" i="36"/>
  <c r="K243" i="36"/>
  <c r="L243" i="36" s="1"/>
  <c r="J244" i="36"/>
  <c r="K244" i="36"/>
  <c r="L244" i="36" s="1"/>
  <c r="J245" i="36"/>
  <c r="K245" i="36"/>
  <c r="L245" i="36" s="1"/>
  <c r="J246" i="36"/>
  <c r="K246" i="36"/>
  <c r="L246" i="36" s="1"/>
  <c r="J247" i="36"/>
  <c r="K247" i="36"/>
  <c r="L247" i="36" s="1"/>
  <c r="J248" i="36"/>
  <c r="K248" i="36"/>
  <c r="L248" i="36" s="1"/>
  <c r="J249" i="36"/>
  <c r="K249" i="36"/>
  <c r="L249" i="36" s="1"/>
  <c r="J250" i="36"/>
  <c r="K250" i="36"/>
  <c r="L250" i="36" s="1"/>
  <c r="J251" i="36"/>
  <c r="K251" i="36"/>
  <c r="L251" i="36" s="1"/>
  <c r="J252" i="36"/>
  <c r="K252" i="36"/>
  <c r="L252" i="36" s="1"/>
  <c r="J253" i="36"/>
  <c r="K253" i="36"/>
  <c r="L253" i="36" s="1"/>
  <c r="J254" i="36"/>
  <c r="K254" i="36"/>
  <c r="L254" i="36" s="1"/>
  <c r="J255" i="36"/>
  <c r="K255" i="36"/>
  <c r="L255" i="36" s="1"/>
  <c r="J256" i="36"/>
  <c r="K256" i="36"/>
  <c r="L256" i="36" s="1"/>
  <c r="J257" i="36"/>
  <c r="K257" i="36"/>
  <c r="L257" i="36" s="1"/>
  <c r="J258" i="36"/>
  <c r="K258" i="36"/>
  <c r="L258" i="36" s="1"/>
  <c r="J259" i="36"/>
  <c r="K259" i="36"/>
  <c r="L259" i="36" s="1"/>
  <c r="J260" i="36"/>
  <c r="K260" i="36"/>
  <c r="L260" i="36" s="1"/>
  <c r="J261" i="36"/>
  <c r="K261" i="36"/>
  <c r="L261" i="36" s="1"/>
  <c r="J262" i="36"/>
  <c r="K262" i="36"/>
  <c r="L262" i="36" s="1"/>
  <c r="J263" i="36"/>
  <c r="K263" i="36"/>
  <c r="L263" i="36" s="1"/>
  <c r="J264" i="36"/>
  <c r="K264" i="36"/>
  <c r="L264" i="36" s="1"/>
  <c r="J265" i="36"/>
  <c r="K265" i="36"/>
  <c r="L265" i="36" s="1"/>
  <c r="J266" i="36"/>
  <c r="K266" i="36"/>
  <c r="L266" i="36" s="1"/>
  <c r="J267" i="36"/>
  <c r="K267" i="36"/>
  <c r="L267" i="36" s="1"/>
  <c r="J268" i="36"/>
  <c r="K268" i="36"/>
  <c r="L268" i="36" s="1"/>
  <c r="J269" i="36"/>
  <c r="K269" i="36"/>
  <c r="L269" i="36" s="1"/>
  <c r="J270" i="36"/>
  <c r="K270" i="36"/>
  <c r="L270" i="36" s="1"/>
  <c r="J271" i="36"/>
  <c r="K271" i="36"/>
  <c r="L271" i="36" s="1"/>
  <c r="J272" i="36"/>
  <c r="K272" i="36"/>
  <c r="L272" i="36" s="1"/>
  <c r="J273" i="36"/>
  <c r="K273" i="36"/>
  <c r="L273" i="36" s="1"/>
  <c r="J274" i="36"/>
  <c r="K274" i="36"/>
  <c r="L274" i="36" s="1"/>
  <c r="J275" i="36"/>
  <c r="K275" i="36"/>
  <c r="L275" i="36" s="1"/>
  <c r="J276" i="36"/>
  <c r="K276" i="36"/>
  <c r="L276" i="36" s="1"/>
  <c r="J277" i="36"/>
  <c r="K277" i="36"/>
  <c r="L277" i="36" s="1"/>
  <c r="J278" i="36"/>
  <c r="K278" i="36"/>
  <c r="L278" i="36" s="1"/>
  <c r="J279" i="36"/>
  <c r="K279" i="36"/>
  <c r="L279" i="36" s="1"/>
  <c r="J280" i="36"/>
  <c r="K280" i="36"/>
  <c r="L280" i="36" s="1"/>
  <c r="J281" i="36"/>
  <c r="K281" i="36"/>
  <c r="L281" i="36" s="1"/>
  <c r="J282" i="36"/>
  <c r="K282" i="36"/>
  <c r="L282" i="36" s="1"/>
  <c r="J283" i="36"/>
  <c r="K283" i="36"/>
  <c r="L283" i="36" s="1"/>
  <c r="J284" i="36"/>
  <c r="K284" i="36"/>
  <c r="L284" i="36" s="1"/>
  <c r="J285" i="36"/>
  <c r="K285" i="36"/>
  <c r="L285" i="36" s="1"/>
  <c r="J286" i="36"/>
  <c r="K286" i="36"/>
  <c r="L286" i="36" s="1"/>
  <c r="J287" i="36"/>
  <c r="K287" i="36"/>
  <c r="L287" i="36" s="1"/>
  <c r="J288" i="36"/>
  <c r="K288" i="36"/>
  <c r="L288" i="36" s="1"/>
  <c r="J289" i="36"/>
  <c r="K289" i="36"/>
  <c r="L289" i="36" s="1"/>
  <c r="J290" i="36"/>
  <c r="K290" i="36"/>
  <c r="L290" i="36" s="1"/>
  <c r="J291" i="36"/>
  <c r="K291" i="36"/>
  <c r="L291" i="36" s="1"/>
  <c r="J292" i="36"/>
  <c r="K292" i="36"/>
  <c r="L292" i="36" s="1"/>
  <c r="J293" i="36"/>
  <c r="K293" i="36"/>
  <c r="L293" i="36" s="1"/>
  <c r="J294" i="36"/>
  <c r="K294" i="36"/>
  <c r="L294" i="36" s="1"/>
  <c r="J295" i="36"/>
  <c r="K295" i="36"/>
  <c r="L295" i="36" s="1"/>
  <c r="J296" i="36"/>
  <c r="K296" i="36"/>
  <c r="L296" i="36" s="1"/>
  <c r="J297" i="36"/>
  <c r="K297" i="36"/>
  <c r="L297" i="36" s="1"/>
  <c r="J298" i="36"/>
  <c r="K298" i="36"/>
  <c r="L298" i="36" s="1"/>
  <c r="J299" i="36"/>
  <c r="K299" i="36"/>
  <c r="L299" i="36" s="1"/>
  <c r="J300" i="36"/>
  <c r="K300" i="36"/>
  <c r="L300" i="36" s="1"/>
  <c r="J301" i="36"/>
  <c r="K301" i="36"/>
  <c r="L301" i="36" s="1"/>
  <c r="J302" i="36"/>
  <c r="K302" i="36"/>
  <c r="L302" i="36" s="1"/>
  <c r="J303" i="36"/>
  <c r="K303" i="36"/>
  <c r="L303" i="36" s="1"/>
  <c r="J304" i="36"/>
  <c r="K304" i="36"/>
  <c r="L304" i="36" s="1"/>
  <c r="J305" i="36"/>
  <c r="K305" i="36"/>
  <c r="L305" i="36" s="1"/>
  <c r="J306" i="36"/>
  <c r="K306" i="36"/>
  <c r="L306" i="36" s="1"/>
  <c r="J307" i="36"/>
  <c r="K307" i="36"/>
  <c r="L307" i="36" s="1"/>
  <c r="J308" i="36"/>
  <c r="K308" i="36"/>
  <c r="L308" i="36" s="1"/>
  <c r="J309" i="36"/>
  <c r="K309" i="36"/>
  <c r="L309" i="36" s="1"/>
  <c r="J310" i="36"/>
  <c r="K310" i="36"/>
  <c r="L310" i="36" s="1"/>
  <c r="J311" i="36"/>
  <c r="K311" i="36"/>
  <c r="L311" i="36" s="1"/>
  <c r="J312" i="36"/>
  <c r="K312" i="36"/>
  <c r="L312" i="36" s="1"/>
  <c r="J313" i="36"/>
  <c r="K313" i="36"/>
  <c r="L313" i="36" s="1"/>
  <c r="J314" i="36"/>
  <c r="K314" i="36"/>
  <c r="L314" i="36" s="1"/>
  <c r="J315" i="36"/>
  <c r="K315" i="36"/>
  <c r="L315" i="36" s="1"/>
  <c r="J316" i="36"/>
  <c r="K316" i="36"/>
  <c r="L316" i="36" s="1"/>
  <c r="J317" i="36"/>
  <c r="K317" i="36"/>
  <c r="L317" i="36" s="1"/>
  <c r="J318" i="36"/>
  <c r="K318" i="36"/>
  <c r="L318" i="36" s="1"/>
  <c r="J319" i="36"/>
  <c r="K319" i="36"/>
  <c r="L319" i="36" s="1"/>
  <c r="J320" i="36"/>
  <c r="K320" i="36"/>
  <c r="L320" i="36" s="1"/>
  <c r="J321" i="36"/>
  <c r="K321" i="36"/>
  <c r="L321" i="36" s="1"/>
  <c r="J322" i="36"/>
  <c r="K322" i="36"/>
  <c r="L322" i="36" s="1"/>
  <c r="J323" i="36"/>
  <c r="K323" i="36"/>
  <c r="L323" i="36" s="1"/>
  <c r="J324" i="36"/>
  <c r="K324" i="36"/>
  <c r="L324" i="36" s="1"/>
  <c r="J325" i="36"/>
  <c r="K325" i="36"/>
  <c r="L325" i="36" s="1"/>
  <c r="J326" i="36"/>
  <c r="K326" i="36"/>
  <c r="L326" i="36" s="1"/>
  <c r="J327" i="36"/>
  <c r="K327" i="36"/>
  <c r="L327" i="36" s="1"/>
  <c r="J328" i="36"/>
  <c r="K328" i="36"/>
  <c r="L328" i="36" s="1"/>
  <c r="J329" i="36"/>
  <c r="K329" i="36"/>
  <c r="L329" i="36" s="1"/>
  <c r="J330" i="36"/>
  <c r="K330" i="36"/>
  <c r="L330" i="36" s="1"/>
  <c r="J331" i="36"/>
  <c r="K331" i="36"/>
  <c r="L331" i="36" s="1"/>
  <c r="J332" i="36"/>
  <c r="K332" i="36"/>
  <c r="L332" i="36" s="1"/>
  <c r="J333" i="36"/>
  <c r="K333" i="36"/>
  <c r="L333" i="36" s="1"/>
  <c r="J334" i="36"/>
  <c r="K334" i="36"/>
  <c r="L334" i="36" s="1"/>
  <c r="J335" i="36"/>
  <c r="K335" i="36"/>
  <c r="L335" i="36" s="1"/>
  <c r="J336" i="36"/>
  <c r="K336" i="36"/>
  <c r="L336" i="36" s="1"/>
  <c r="J337" i="36"/>
  <c r="K337" i="36"/>
  <c r="L337" i="36" s="1"/>
  <c r="J338" i="36"/>
  <c r="K338" i="36"/>
  <c r="L338" i="36" s="1"/>
  <c r="J339" i="36"/>
  <c r="K339" i="36"/>
  <c r="L339" i="36" s="1"/>
  <c r="J340" i="36"/>
  <c r="K340" i="36"/>
  <c r="L340" i="36" s="1"/>
  <c r="J341" i="36"/>
  <c r="K341" i="36"/>
  <c r="L341" i="36" s="1"/>
  <c r="J342" i="36"/>
  <c r="K342" i="36"/>
  <c r="L342" i="36" s="1"/>
  <c r="J343" i="36"/>
  <c r="K343" i="36"/>
  <c r="L343" i="36" s="1"/>
  <c r="J344" i="36"/>
  <c r="K344" i="36"/>
  <c r="L344" i="36" s="1"/>
  <c r="J345" i="36"/>
  <c r="K345" i="36"/>
  <c r="L345" i="36" s="1"/>
  <c r="J346" i="36"/>
  <c r="K346" i="36"/>
  <c r="L346" i="36" s="1"/>
  <c r="J347" i="36"/>
  <c r="K347" i="36"/>
  <c r="L347" i="36" s="1"/>
  <c r="J348" i="36"/>
  <c r="K348" i="36"/>
  <c r="L348" i="36" s="1"/>
  <c r="J349" i="36"/>
  <c r="K349" i="36"/>
  <c r="L349" i="36" s="1"/>
  <c r="J350" i="36"/>
  <c r="K350" i="36"/>
  <c r="L350" i="36" s="1"/>
  <c r="J351" i="36"/>
  <c r="K351" i="36"/>
  <c r="L351" i="36" s="1"/>
  <c r="J352" i="36"/>
  <c r="K352" i="36"/>
  <c r="L352" i="36" s="1"/>
  <c r="J353" i="36"/>
  <c r="K353" i="36"/>
  <c r="L353" i="36" s="1"/>
  <c r="J354" i="36"/>
  <c r="K354" i="36"/>
  <c r="L354" i="36" s="1"/>
  <c r="J355" i="36"/>
  <c r="K355" i="36"/>
  <c r="L355" i="36" s="1"/>
  <c r="J356" i="36"/>
  <c r="K356" i="36"/>
  <c r="L356" i="36" s="1"/>
  <c r="J357" i="36"/>
  <c r="K357" i="36"/>
  <c r="L357" i="36" s="1"/>
  <c r="J358" i="36"/>
  <c r="K358" i="36"/>
  <c r="L358" i="36" s="1"/>
  <c r="J359" i="36"/>
  <c r="K359" i="36"/>
  <c r="L359" i="36" s="1"/>
  <c r="J360" i="36"/>
  <c r="K360" i="36"/>
  <c r="L360" i="36" s="1"/>
  <c r="J361" i="36"/>
  <c r="K361" i="36"/>
  <c r="L361" i="36" s="1"/>
  <c r="J362" i="36"/>
  <c r="K362" i="36"/>
  <c r="L362" i="36" s="1"/>
  <c r="J363" i="36"/>
  <c r="K363" i="36"/>
  <c r="L363" i="36" s="1"/>
  <c r="J364" i="36"/>
  <c r="K364" i="36"/>
  <c r="L364" i="36" s="1"/>
  <c r="J365" i="36"/>
  <c r="K365" i="36"/>
  <c r="L365" i="36" s="1"/>
  <c r="J366" i="36"/>
  <c r="K366" i="36"/>
  <c r="L366" i="36" s="1"/>
  <c r="J367" i="36"/>
  <c r="K367" i="36"/>
  <c r="L367" i="36" s="1"/>
  <c r="J368" i="36"/>
  <c r="K368" i="36"/>
  <c r="L368" i="36" s="1"/>
  <c r="J369" i="36"/>
  <c r="K369" i="36"/>
  <c r="L369" i="36" s="1"/>
  <c r="J370" i="36"/>
  <c r="K370" i="36"/>
  <c r="L370" i="36" s="1"/>
  <c r="J371" i="36"/>
  <c r="K371" i="36"/>
  <c r="L371" i="36" s="1"/>
  <c r="J372" i="36"/>
  <c r="K372" i="36"/>
  <c r="L372" i="36" s="1"/>
  <c r="J373" i="36"/>
  <c r="K373" i="36"/>
  <c r="L373" i="36" s="1"/>
  <c r="J374" i="36"/>
  <c r="K374" i="36"/>
  <c r="L374" i="36" s="1"/>
  <c r="J375" i="36"/>
  <c r="K375" i="36"/>
  <c r="L375" i="36" s="1"/>
  <c r="J376" i="36"/>
  <c r="K376" i="36"/>
  <c r="L376" i="36" s="1"/>
  <c r="J377" i="36"/>
  <c r="K377" i="36"/>
  <c r="L377" i="36" s="1"/>
  <c r="J378" i="36"/>
  <c r="K378" i="36"/>
  <c r="L378" i="36" s="1"/>
  <c r="J379" i="36"/>
  <c r="K379" i="36"/>
  <c r="L379" i="36" s="1"/>
  <c r="J380" i="36"/>
  <c r="K380" i="36"/>
  <c r="L380" i="36" s="1"/>
  <c r="J381" i="36"/>
  <c r="K381" i="36"/>
  <c r="L381" i="36" s="1"/>
  <c r="J382" i="36"/>
  <c r="K382" i="36"/>
  <c r="L382" i="36" s="1"/>
  <c r="J383" i="36"/>
  <c r="K383" i="36"/>
  <c r="L383" i="36" s="1"/>
  <c r="J384" i="36"/>
  <c r="K384" i="36"/>
  <c r="L384" i="36" s="1"/>
  <c r="J385" i="36"/>
  <c r="K385" i="36"/>
  <c r="L385" i="36" s="1"/>
  <c r="J386" i="36"/>
  <c r="K386" i="36"/>
  <c r="L386" i="36" s="1"/>
  <c r="J387" i="36"/>
  <c r="K387" i="36"/>
  <c r="L387" i="36"/>
  <c r="J388" i="36"/>
  <c r="K388" i="36"/>
  <c r="L388" i="36" s="1"/>
  <c r="J389" i="36"/>
  <c r="K389" i="36"/>
  <c r="L389" i="36" s="1"/>
  <c r="J390" i="36"/>
  <c r="K390" i="36"/>
  <c r="L390" i="36" s="1"/>
  <c r="J391" i="36"/>
  <c r="K391" i="36"/>
  <c r="L391" i="36" s="1"/>
  <c r="J392" i="36"/>
  <c r="K392" i="36"/>
  <c r="L392" i="36" s="1"/>
  <c r="J393" i="36"/>
  <c r="K393" i="36"/>
  <c r="L393" i="36" s="1"/>
  <c r="J394" i="36"/>
  <c r="K394" i="36"/>
  <c r="L394" i="36" s="1"/>
  <c r="J395" i="36"/>
  <c r="K395" i="36"/>
  <c r="L395" i="36" s="1"/>
  <c r="J396" i="36"/>
  <c r="K396" i="36"/>
  <c r="L396" i="36" s="1"/>
  <c r="J397" i="36"/>
  <c r="K397" i="36"/>
  <c r="L397" i="36" s="1"/>
  <c r="J398" i="36"/>
  <c r="K398" i="36"/>
  <c r="L398" i="36" s="1"/>
  <c r="J399" i="36"/>
  <c r="K399" i="36"/>
  <c r="L399" i="36" s="1"/>
  <c r="J400" i="36"/>
  <c r="K400" i="36"/>
  <c r="L400" i="36" s="1"/>
  <c r="J401" i="36"/>
  <c r="K401" i="36"/>
  <c r="L401" i="36" s="1"/>
  <c r="J402" i="36"/>
  <c r="K402" i="36"/>
  <c r="L402" i="36" s="1"/>
  <c r="J403" i="36"/>
  <c r="K403" i="36"/>
  <c r="L403" i="36" s="1"/>
  <c r="J404" i="36"/>
  <c r="K404" i="36"/>
  <c r="L404" i="36" s="1"/>
  <c r="J405" i="36"/>
  <c r="K405" i="36"/>
  <c r="L405" i="36" s="1"/>
  <c r="J406" i="36"/>
  <c r="K406" i="36"/>
  <c r="L406" i="36" s="1"/>
  <c r="J407" i="36"/>
  <c r="K407" i="36"/>
  <c r="L407" i="36" s="1"/>
  <c r="J408" i="36"/>
  <c r="K408" i="36"/>
  <c r="L408" i="36" s="1"/>
  <c r="J409" i="36"/>
  <c r="K409" i="36"/>
  <c r="L409" i="36" s="1"/>
  <c r="J410" i="36"/>
  <c r="K410" i="36"/>
  <c r="L410" i="36" s="1"/>
  <c r="J411" i="36"/>
  <c r="K411" i="36"/>
  <c r="L411" i="36" s="1"/>
  <c r="J412" i="36"/>
  <c r="K412" i="36"/>
  <c r="L412" i="36" s="1"/>
  <c r="J413" i="36"/>
  <c r="K413" i="36"/>
  <c r="L413" i="36" s="1"/>
  <c r="J414" i="36"/>
  <c r="K414" i="36"/>
  <c r="L414" i="36" s="1"/>
  <c r="J415" i="36"/>
  <c r="K415" i="36"/>
  <c r="L415" i="36" s="1"/>
  <c r="J416" i="36"/>
  <c r="K416" i="36"/>
  <c r="L416" i="36" s="1"/>
  <c r="J417" i="36"/>
  <c r="K417" i="36"/>
  <c r="L417" i="36" s="1"/>
  <c r="J418" i="36"/>
  <c r="K418" i="36"/>
  <c r="L418" i="36" s="1"/>
  <c r="J419" i="36"/>
  <c r="K419" i="36"/>
  <c r="L419" i="36" s="1"/>
  <c r="J420" i="36"/>
  <c r="K420" i="36"/>
  <c r="L420" i="36" s="1"/>
  <c r="J421" i="36"/>
  <c r="K421" i="36"/>
  <c r="L421" i="36" s="1"/>
  <c r="J422" i="36"/>
  <c r="K422" i="36"/>
  <c r="L422" i="36" s="1"/>
  <c r="J423" i="36"/>
  <c r="K423" i="36"/>
  <c r="L423" i="36" s="1"/>
  <c r="J424" i="36"/>
  <c r="K424" i="36"/>
  <c r="L424" i="36" s="1"/>
  <c r="J425" i="36"/>
  <c r="K425" i="36"/>
  <c r="L425" i="36" s="1"/>
  <c r="J426" i="36"/>
  <c r="K426" i="36"/>
  <c r="L426" i="36" s="1"/>
  <c r="J427" i="36"/>
  <c r="K427" i="36"/>
  <c r="L427" i="36" s="1"/>
  <c r="J428" i="36"/>
  <c r="K428" i="36"/>
  <c r="L428" i="36" s="1"/>
  <c r="J429" i="36"/>
  <c r="K429" i="36"/>
  <c r="L429" i="36" s="1"/>
  <c r="J430" i="36"/>
  <c r="K430" i="36"/>
  <c r="L430" i="36" s="1"/>
  <c r="J431" i="36"/>
  <c r="K431" i="36"/>
  <c r="L431" i="36" s="1"/>
  <c r="J432" i="36"/>
  <c r="K432" i="36"/>
  <c r="L432" i="36" s="1"/>
  <c r="J433" i="36"/>
  <c r="K433" i="36"/>
  <c r="L433" i="36" s="1"/>
  <c r="J434" i="36"/>
  <c r="K434" i="36"/>
  <c r="L434" i="36" s="1"/>
  <c r="J435" i="36"/>
  <c r="K435" i="36"/>
  <c r="L435" i="36" s="1"/>
  <c r="J436" i="36"/>
  <c r="K436" i="36"/>
  <c r="L436" i="36" s="1"/>
  <c r="J437" i="36"/>
  <c r="K437" i="36"/>
  <c r="L437" i="36" s="1"/>
  <c r="J438" i="36"/>
  <c r="K438" i="36"/>
  <c r="L438" i="36" s="1"/>
  <c r="J439" i="36"/>
  <c r="K439" i="36"/>
  <c r="L439" i="36" s="1"/>
  <c r="J440" i="36"/>
  <c r="K440" i="36"/>
  <c r="L440" i="36" s="1"/>
  <c r="J441" i="36"/>
  <c r="K441" i="36"/>
  <c r="L441" i="36" s="1"/>
  <c r="J442" i="36"/>
  <c r="K442" i="36"/>
  <c r="L442" i="36" s="1"/>
  <c r="J443" i="36"/>
  <c r="K443" i="36"/>
  <c r="L443" i="36" s="1"/>
  <c r="J444" i="36"/>
  <c r="K444" i="36"/>
  <c r="L444" i="36" s="1"/>
  <c r="J445" i="36"/>
  <c r="K445" i="36"/>
  <c r="L445" i="36" s="1"/>
  <c r="J446" i="36"/>
  <c r="K446" i="36"/>
  <c r="L446" i="36" s="1"/>
  <c r="J447" i="36"/>
  <c r="K447" i="36"/>
  <c r="L447" i="36" s="1"/>
  <c r="J448" i="36"/>
  <c r="K448" i="36"/>
  <c r="L448" i="36" s="1"/>
  <c r="J449" i="36"/>
  <c r="K449" i="36"/>
  <c r="L449" i="36" s="1"/>
  <c r="J450" i="36"/>
  <c r="K450" i="36"/>
  <c r="L450" i="36" s="1"/>
  <c r="J451" i="36"/>
  <c r="K451" i="36"/>
  <c r="L451" i="36"/>
  <c r="J452" i="36"/>
  <c r="K452" i="36"/>
  <c r="L452" i="36" s="1"/>
  <c r="J453" i="36"/>
  <c r="K453" i="36"/>
  <c r="L453" i="36" s="1"/>
  <c r="J454" i="36"/>
  <c r="K454" i="36"/>
  <c r="L454" i="36" s="1"/>
  <c r="J455" i="36"/>
  <c r="K455" i="36"/>
  <c r="L455" i="36" s="1"/>
  <c r="J456" i="36"/>
  <c r="K456" i="36"/>
  <c r="L456" i="36" s="1"/>
  <c r="J457" i="36"/>
  <c r="K457" i="36"/>
  <c r="L457" i="36" s="1"/>
  <c r="J458" i="36"/>
  <c r="K458" i="36"/>
  <c r="L458" i="36" s="1"/>
  <c r="J459" i="36"/>
  <c r="K459" i="36"/>
  <c r="L459" i="36" s="1"/>
  <c r="J460" i="36"/>
  <c r="K460" i="36"/>
  <c r="L460" i="36" s="1"/>
  <c r="J461" i="36"/>
  <c r="K461" i="36"/>
  <c r="L461" i="36" s="1"/>
  <c r="J462" i="36"/>
  <c r="K462" i="36"/>
  <c r="L462" i="36" s="1"/>
  <c r="J463" i="36"/>
  <c r="K463" i="36"/>
  <c r="L463" i="36" s="1"/>
  <c r="J464" i="36"/>
  <c r="K464" i="36"/>
  <c r="L464" i="36" s="1"/>
  <c r="J465" i="36"/>
  <c r="K465" i="36"/>
  <c r="L465" i="36" s="1"/>
  <c r="J466" i="36"/>
  <c r="K466" i="36"/>
  <c r="L466" i="36" s="1"/>
  <c r="J467" i="36"/>
  <c r="K467" i="36"/>
  <c r="L467" i="36" s="1"/>
  <c r="J468" i="36"/>
  <c r="K468" i="36"/>
  <c r="L468" i="36" s="1"/>
  <c r="J469" i="36"/>
  <c r="K469" i="36"/>
  <c r="L469" i="36" s="1"/>
  <c r="J470" i="36"/>
  <c r="K470" i="36"/>
  <c r="L470" i="36" s="1"/>
  <c r="J471" i="36"/>
  <c r="K471" i="36"/>
  <c r="L471" i="36" s="1"/>
  <c r="J472" i="36"/>
  <c r="K472" i="36"/>
  <c r="L472" i="36" s="1"/>
  <c r="J473" i="36"/>
  <c r="K473" i="36"/>
  <c r="L473" i="36" s="1"/>
  <c r="J474" i="36"/>
  <c r="K474" i="36"/>
  <c r="L474" i="36" s="1"/>
  <c r="J475" i="36"/>
  <c r="K475" i="36"/>
  <c r="L475" i="36" s="1"/>
  <c r="J476" i="36"/>
  <c r="K476" i="36"/>
  <c r="L476" i="36" s="1"/>
  <c r="J477" i="36"/>
  <c r="K477" i="36"/>
  <c r="L477" i="36" s="1"/>
  <c r="J478" i="36"/>
  <c r="K478" i="36"/>
  <c r="L478" i="36" s="1"/>
  <c r="J479" i="36"/>
  <c r="K479" i="36"/>
  <c r="L479" i="36" s="1"/>
  <c r="J480" i="36"/>
  <c r="K480" i="36"/>
  <c r="L480" i="36" s="1"/>
  <c r="J481" i="36"/>
  <c r="K481" i="36"/>
  <c r="L481" i="36" s="1"/>
  <c r="J482" i="36"/>
  <c r="K482" i="36"/>
  <c r="L482" i="36" s="1"/>
  <c r="J483" i="36"/>
  <c r="K483" i="36"/>
  <c r="L483" i="36" s="1"/>
  <c r="J484" i="36"/>
  <c r="K484" i="36"/>
  <c r="L484" i="36" s="1"/>
  <c r="J485" i="36"/>
  <c r="K485" i="36"/>
  <c r="L485" i="36" s="1"/>
  <c r="J486" i="36"/>
  <c r="K486" i="36"/>
  <c r="L486" i="36" s="1"/>
  <c r="J487" i="36"/>
  <c r="K487" i="36"/>
  <c r="L487" i="36" s="1"/>
  <c r="J488" i="36"/>
  <c r="K488" i="36"/>
  <c r="L488" i="36" s="1"/>
  <c r="J489" i="36"/>
  <c r="K489" i="36"/>
  <c r="L489" i="36" s="1"/>
  <c r="J490" i="36"/>
  <c r="K490" i="36"/>
  <c r="L490" i="36" s="1"/>
  <c r="J491" i="36"/>
  <c r="K491" i="36"/>
  <c r="L491" i="36" s="1"/>
  <c r="J492" i="36"/>
  <c r="K492" i="36"/>
  <c r="L492" i="36" s="1"/>
  <c r="J493" i="36"/>
  <c r="K493" i="36"/>
  <c r="L493" i="36" s="1"/>
  <c r="J494" i="36"/>
  <c r="K494" i="36"/>
  <c r="L494" i="36" s="1"/>
  <c r="J495" i="36"/>
  <c r="K495" i="36"/>
  <c r="L495" i="36" s="1"/>
  <c r="J496" i="36"/>
  <c r="K496" i="36"/>
  <c r="L496" i="36" s="1"/>
  <c r="J497" i="36"/>
  <c r="K497" i="36"/>
  <c r="L497" i="36" s="1"/>
  <c r="J498" i="36"/>
  <c r="K498" i="36"/>
  <c r="L498" i="36" s="1"/>
  <c r="J499" i="36"/>
  <c r="K499" i="36"/>
  <c r="L499" i="36" s="1"/>
  <c r="J500" i="36"/>
  <c r="K500" i="36"/>
  <c r="L500" i="36" s="1"/>
  <c r="J501" i="36"/>
  <c r="K501" i="36"/>
  <c r="L501" i="36" s="1"/>
  <c r="J502" i="36"/>
  <c r="K502" i="36"/>
  <c r="L502" i="36" s="1"/>
  <c r="J503" i="36"/>
  <c r="K503" i="36"/>
  <c r="L503" i="36" s="1"/>
  <c r="J504" i="36"/>
  <c r="K504" i="36"/>
  <c r="L504" i="36" s="1"/>
  <c r="J505" i="36"/>
  <c r="K505" i="36"/>
  <c r="L505" i="36" s="1"/>
  <c r="J506" i="36"/>
  <c r="K506" i="36"/>
  <c r="L506" i="36" s="1"/>
  <c r="J507" i="36"/>
  <c r="K507" i="36"/>
  <c r="L507" i="36" s="1"/>
  <c r="J508" i="36"/>
  <c r="K508" i="36"/>
  <c r="L508" i="36" s="1"/>
  <c r="J509" i="36"/>
  <c r="K509" i="36"/>
  <c r="L509" i="36" s="1"/>
  <c r="J510" i="36"/>
  <c r="K510" i="36"/>
  <c r="L510" i="36" s="1"/>
  <c r="J511" i="36"/>
  <c r="K511" i="36"/>
  <c r="L511" i="36" s="1"/>
  <c r="J512" i="36"/>
  <c r="K512" i="36"/>
  <c r="L512" i="36" s="1"/>
  <c r="J513" i="36"/>
  <c r="K513" i="36"/>
  <c r="L513" i="36" s="1"/>
  <c r="J514" i="36"/>
  <c r="K514" i="36"/>
  <c r="L514" i="36" s="1"/>
  <c r="J515" i="36"/>
  <c r="K515" i="36"/>
  <c r="L515" i="36" s="1"/>
  <c r="J516" i="36"/>
  <c r="K516" i="36"/>
  <c r="L516" i="36" s="1"/>
  <c r="J517" i="36"/>
  <c r="K517" i="36"/>
  <c r="L517" i="36" s="1"/>
  <c r="J518" i="36"/>
  <c r="K518" i="36"/>
  <c r="L518" i="36" s="1"/>
  <c r="J519" i="36"/>
  <c r="K519" i="36"/>
  <c r="L519" i="36" s="1"/>
  <c r="J520" i="36"/>
  <c r="K520" i="36"/>
  <c r="L520" i="36" s="1"/>
  <c r="J521" i="36"/>
  <c r="K521" i="36"/>
  <c r="L521" i="36" s="1"/>
  <c r="J522" i="36"/>
  <c r="K522" i="36"/>
  <c r="L522" i="36" s="1"/>
  <c r="J523" i="36"/>
  <c r="K523" i="36"/>
  <c r="L523" i="36" s="1"/>
  <c r="J524" i="36"/>
  <c r="K524" i="36"/>
  <c r="L524" i="36" s="1"/>
  <c r="J525" i="36"/>
  <c r="K525" i="36"/>
  <c r="L525" i="36" s="1"/>
  <c r="J526" i="36"/>
  <c r="K526" i="36"/>
  <c r="L526" i="36" s="1"/>
  <c r="J527" i="36"/>
  <c r="K527" i="36"/>
  <c r="L527" i="36" s="1"/>
  <c r="J528" i="36"/>
  <c r="K528" i="36"/>
  <c r="L528" i="36" s="1"/>
  <c r="J529" i="36"/>
  <c r="K529" i="36"/>
  <c r="L529" i="36" s="1"/>
  <c r="J530" i="36"/>
  <c r="K530" i="36"/>
  <c r="L530" i="36" s="1"/>
  <c r="J531" i="36"/>
  <c r="K531" i="36"/>
  <c r="L531" i="36" s="1"/>
  <c r="J532" i="36"/>
  <c r="K532" i="36"/>
  <c r="L532" i="36" s="1"/>
  <c r="J533" i="36"/>
  <c r="K533" i="36"/>
  <c r="L533" i="36" s="1"/>
  <c r="J534" i="36"/>
  <c r="K534" i="36"/>
  <c r="L534" i="36" s="1"/>
  <c r="J535" i="36"/>
  <c r="K535" i="36"/>
  <c r="L535" i="36" s="1"/>
  <c r="J536" i="36"/>
  <c r="K536" i="36"/>
  <c r="L536" i="36" s="1"/>
  <c r="J537" i="36"/>
  <c r="K537" i="36"/>
  <c r="L537" i="36" s="1"/>
  <c r="J538" i="36"/>
  <c r="K538" i="36"/>
  <c r="L538" i="36" s="1"/>
  <c r="J539" i="36"/>
  <c r="K539" i="36"/>
  <c r="L539" i="36" s="1"/>
  <c r="J540" i="36"/>
  <c r="K540" i="36"/>
  <c r="L540" i="36" s="1"/>
  <c r="J541" i="36"/>
  <c r="K541" i="36"/>
  <c r="L541" i="36" s="1"/>
  <c r="J542" i="36"/>
  <c r="K542" i="36"/>
  <c r="L542" i="36" s="1"/>
  <c r="J543" i="36"/>
  <c r="K543" i="36"/>
  <c r="L543" i="36" s="1"/>
  <c r="J544" i="36"/>
  <c r="K544" i="36"/>
  <c r="L544" i="36" s="1"/>
  <c r="J545" i="36"/>
  <c r="K545" i="36"/>
  <c r="L545" i="36" s="1"/>
  <c r="J546" i="36"/>
  <c r="K546" i="36"/>
  <c r="L546" i="36" s="1"/>
  <c r="J547" i="36"/>
  <c r="K547" i="36"/>
  <c r="L547" i="36" s="1"/>
  <c r="J548" i="36"/>
  <c r="K548" i="36"/>
  <c r="L548" i="36"/>
  <c r="J549" i="36"/>
  <c r="K549" i="36"/>
  <c r="L549" i="36" s="1"/>
  <c r="J550" i="36"/>
  <c r="K550" i="36"/>
  <c r="L550" i="36" s="1"/>
  <c r="J551" i="36"/>
  <c r="K551" i="36"/>
  <c r="L551" i="36" s="1"/>
  <c r="J552" i="36"/>
  <c r="K552" i="36"/>
  <c r="L552" i="36" s="1"/>
  <c r="J553" i="36"/>
  <c r="K553" i="36"/>
  <c r="L553" i="36" s="1"/>
  <c r="J554" i="36"/>
  <c r="K554" i="36"/>
  <c r="L554" i="36" s="1"/>
  <c r="J555" i="36"/>
  <c r="K555" i="36"/>
  <c r="L555" i="36" s="1"/>
  <c r="J556" i="36"/>
  <c r="K556" i="36"/>
  <c r="L556" i="36" s="1"/>
  <c r="J557" i="36"/>
  <c r="K557" i="36"/>
  <c r="L557" i="36" s="1"/>
  <c r="J558" i="36"/>
  <c r="K558" i="36"/>
  <c r="L558" i="36" s="1"/>
  <c r="J559" i="36"/>
  <c r="K559" i="36"/>
  <c r="L559" i="36" s="1"/>
  <c r="J560" i="36"/>
  <c r="K560" i="36"/>
  <c r="L560" i="36" s="1"/>
  <c r="J561" i="36"/>
  <c r="K561" i="36"/>
  <c r="L561" i="36" s="1"/>
  <c r="J562" i="36"/>
  <c r="K562" i="36"/>
  <c r="L562" i="36" s="1"/>
  <c r="J563" i="36"/>
  <c r="K563" i="36"/>
  <c r="L563" i="36" s="1"/>
  <c r="J564" i="36"/>
  <c r="K564" i="36"/>
  <c r="L564" i="36" s="1"/>
  <c r="J565" i="36"/>
  <c r="K565" i="36"/>
  <c r="L565" i="36" s="1"/>
  <c r="J566" i="36"/>
  <c r="K566" i="36"/>
  <c r="L566" i="36" s="1"/>
  <c r="J567" i="36"/>
  <c r="K567" i="36"/>
  <c r="L567" i="36" s="1"/>
  <c r="J568" i="36"/>
  <c r="K568" i="36"/>
  <c r="L568" i="36" s="1"/>
  <c r="J569" i="36"/>
  <c r="K569" i="36"/>
  <c r="L569" i="36" s="1"/>
  <c r="J570" i="36"/>
  <c r="K570" i="36"/>
  <c r="L570" i="36" s="1"/>
  <c r="J571" i="36"/>
  <c r="K571" i="36"/>
  <c r="L571" i="36" s="1"/>
  <c r="J572" i="36"/>
  <c r="K572" i="36"/>
  <c r="L572" i="36" s="1"/>
  <c r="J573" i="36"/>
  <c r="K573" i="36"/>
  <c r="L573" i="36" s="1"/>
  <c r="J574" i="36"/>
  <c r="K574" i="36"/>
  <c r="L574" i="36" s="1"/>
  <c r="J575" i="36"/>
  <c r="K575" i="36"/>
  <c r="L575" i="36" s="1"/>
  <c r="J576" i="36"/>
  <c r="K576" i="36"/>
  <c r="L576" i="36" s="1"/>
  <c r="J577" i="36"/>
  <c r="K577" i="36"/>
  <c r="L577" i="36" s="1"/>
  <c r="J578" i="36"/>
  <c r="K578" i="36"/>
  <c r="L578" i="36" s="1"/>
  <c r="J579" i="36"/>
  <c r="K579" i="36"/>
  <c r="L579" i="36" s="1"/>
  <c r="J580" i="36"/>
  <c r="K580" i="36"/>
  <c r="L580" i="36" s="1"/>
  <c r="J581" i="36"/>
  <c r="K581" i="36"/>
  <c r="L581" i="36" s="1"/>
  <c r="J582" i="36"/>
  <c r="K582" i="36"/>
  <c r="L582" i="36" s="1"/>
  <c r="J583" i="36"/>
  <c r="K583" i="36"/>
  <c r="L583" i="36" s="1"/>
  <c r="J584" i="36"/>
  <c r="K584" i="36"/>
  <c r="L584" i="36" s="1"/>
  <c r="J585" i="36"/>
  <c r="K585" i="36"/>
  <c r="L585" i="36" s="1"/>
  <c r="J586" i="36"/>
  <c r="K586" i="36"/>
  <c r="L586" i="36" s="1"/>
  <c r="J587" i="36"/>
  <c r="K587" i="36"/>
  <c r="L587" i="36" s="1"/>
  <c r="J588" i="36"/>
  <c r="K588" i="36"/>
  <c r="L588" i="36" s="1"/>
  <c r="J589" i="36"/>
  <c r="K589" i="36"/>
  <c r="L589" i="36" s="1"/>
  <c r="J590" i="36"/>
  <c r="K590" i="36"/>
  <c r="L590" i="36" s="1"/>
  <c r="J591" i="36"/>
  <c r="K591" i="36"/>
  <c r="L591" i="36" s="1"/>
  <c r="J592" i="36"/>
  <c r="K592" i="36"/>
  <c r="L592" i="36" s="1"/>
  <c r="J593" i="36"/>
  <c r="K593" i="36"/>
  <c r="L593" i="36" s="1"/>
  <c r="J594" i="36"/>
  <c r="K594" i="36"/>
  <c r="L594" i="36" s="1"/>
  <c r="J595" i="36"/>
  <c r="K595" i="36"/>
  <c r="L595" i="36" s="1"/>
  <c r="J596" i="36"/>
  <c r="K596" i="36"/>
  <c r="L596" i="36" s="1"/>
  <c r="J597" i="36"/>
  <c r="K597" i="36"/>
  <c r="L597" i="36" s="1"/>
  <c r="J598" i="36"/>
  <c r="K598" i="36"/>
  <c r="L598" i="36" s="1"/>
  <c r="J599" i="36"/>
  <c r="K599" i="36"/>
  <c r="L599" i="36" s="1"/>
  <c r="J600" i="36"/>
  <c r="J601" i="36"/>
  <c r="K601" i="36"/>
  <c r="L601" i="36" s="1"/>
  <c r="J602" i="36"/>
  <c r="K602" i="36"/>
  <c r="L602" i="36" s="1"/>
  <c r="J603" i="36"/>
  <c r="K603" i="36"/>
  <c r="L603" i="36" s="1"/>
  <c r="J604" i="36"/>
  <c r="K604" i="36"/>
  <c r="L604" i="36" s="1"/>
  <c r="J605" i="36"/>
  <c r="K605" i="36"/>
  <c r="L605" i="36" s="1"/>
  <c r="J606" i="36"/>
  <c r="K606" i="36"/>
  <c r="L606" i="36" s="1"/>
  <c r="J607" i="36"/>
  <c r="K607" i="36"/>
  <c r="L607" i="36" s="1"/>
  <c r="J608" i="36"/>
  <c r="K608" i="36"/>
  <c r="L608" i="36" s="1"/>
  <c r="J609" i="36"/>
  <c r="K609" i="36"/>
  <c r="L609" i="36" s="1"/>
  <c r="J610" i="36"/>
  <c r="K610" i="36"/>
  <c r="L610" i="36" s="1"/>
  <c r="J611" i="36"/>
  <c r="K611" i="36"/>
  <c r="L611" i="36" s="1"/>
  <c r="J612" i="36"/>
  <c r="K612" i="36"/>
  <c r="L612" i="36" s="1"/>
  <c r="J613" i="36"/>
  <c r="K613" i="36"/>
  <c r="L613" i="36" s="1"/>
  <c r="J614" i="36"/>
  <c r="K614" i="36"/>
  <c r="L614" i="36" s="1"/>
  <c r="J615" i="36"/>
  <c r="K615" i="36"/>
  <c r="L615" i="36" s="1"/>
  <c r="J616" i="36"/>
  <c r="K616" i="36"/>
  <c r="L616" i="36" s="1"/>
  <c r="J617" i="36"/>
  <c r="K617" i="36"/>
  <c r="L617" i="36" s="1"/>
  <c r="J618" i="36"/>
  <c r="K618" i="36"/>
  <c r="L618" i="36" s="1"/>
  <c r="J619" i="36"/>
  <c r="K619" i="36"/>
  <c r="L619" i="36" s="1"/>
  <c r="J620" i="36"/>
  <c r="K620" i="36"/>
  <c r="L620" i="36" s="1"/>
  <c r="J621" i="36"/>
  <c r="K621" i="36"/>
  <c r="L621" i="36" s="1"/>
  <c r="J622" i="36"/>
  <c r="K622" i="36"/>
  <c r="L622" i="36" s="1"/>
  <c r="J623" i="36"/>
  <c r="K623" i="36"/>
  <c r="L623" i="36" s="1"/>
  <c r="J624" i="36"/>
  <c r="K624" i="36"/>
  <c r="L624" i="36" s="1"/>
  <c r="J625" i="36"/>
  <c r="K625" i="36"/>
  <c r="L625" i="36" s="1"/>
  <c r="J626" i="36"/>
  <c r="K626" i="36"/>
  <c r="L626" i="36" s="1"/>
  <c r="J627" i="36"/>
  <c r="K627" i="36"/>
  <c r="L627" i="36" s="1"/>
  <c r="J628" i="36"/>
  <c r="K628" i="36"/>
  <c r="L628" i="36" s="1"/>
  <c r="J629" i="36"/>
  <c r="K629" i="36"/>
  <c r="L629" i="36" s="1"/>
  <c r="J630" i="36"/>
  <c r="K630" i="36"/>
  <c r="L630" i="36" s="1"/>
  <c r="J631" i="36"/>
  <c r="K631" i="36"/>
  <c r="L631" i="36" s="1"/>
  <c r="J632" i="36"/>
  <c r="K632" i="36"/>
  <c r="L632" i="36" s="1"/>
  <c r="J633" i="36"/>
  <c r="K633" i="36"/>
  <c r="L633" i="36" s="1"/>
  <c r="J634" i="36"/>
  <c r="K634" i="36"/>
  <c r="L634" i="36" s="1"/>
  <c r="J635" i="36"/>
  <c r="K635" i="36"/>
  <c r="L635" i="36" s="1"/>
  <c r="J636" i="36"/>
  <c r="K636" i="36"/>
  <c r="L636" i="36" s="1"/>
  <c r="J637" i="36"/>
  <c r="K637" i="36"/>
  <c r="L637" i="36" s="1"/>
  <c r="J638" i="36"/>
  <c r="K638" i="36"/>
  <c r="L638" i="36" s="1"/>
  <c r="J639" i="36"/>
  <c r="K639" i="36"/>
  <c r="L639" i="36" s="1"/>
  <c r="J640" i="36"/>
  <c r="K640" i="36"/>
  <c r="L640" i="36" s="1"/>
  <c r="J641" i="36"/>
  <c r="K641" i="36"/>
  <c r="L641" i="36" s="1"/>
  <c r="J642" i="36"/>
  <c r="K642" i="36"/>
  <c r="L642" i="36" s="1"/>
  <c r="J643" i="36"/>
  <c r="K643" i="36"/>
  <c r="L643" i="36" s="1"/>
  <c r="J644" i="36"/>
  <c r="K644" i="36"/>
  <c r="L644" i="36" s="1"/>
  <c r="J645" i="36"/>
  <c r="K645" i="36"/>
  <c r="L645" i="36" s="1"/>
  <c r="J646" i="36"/>
  <c r="K646" i="36"/>
  <c r="L646" i="36" s="1"/>
  <c r="J647" i="36"/>
  <c r="K647" i="36"/>
  <c r="L647" i="36" s="1"/>
  <c r="J648" i="36"/>
  <c r="K648" i="36"/>
  <c r="L648" i="36" s="1"/>
  <c r="J649" i="36"/>
  <c r="K649" i="36"/>
  <c r="L649" i="36" s="1"/>
  <c r="J650" i="36"/>
  <c r="K650" i="36"/>
  <c r="L650" i="36" s="1"/>
  <c r="J651" i="36"/>
  <c r="K651" i="36"/>
  <c r="L651" i="36" s="1"/>
  <c r="J652" i="36"/>
  <c r="K652" i="36"/>
  <c r="L652" i="36" s="1"/>
  <c r="J653" i="36"/>
  <c r="K653" i="36"/>
  <c r="L653" i="36" s="1"/>
  <c r="J654" i="36"/>
  <c r="K654" i="36"/>
  <c r="L654" i="36" s="1"/>
  <c r="J655" i="36"/>
  <c r="K655" i="36"/>
  <c r="L655" i="36" s="1"/>
  <c r="J656" i="36"/>
  <c r="K656" i="36"/>
  <c r="L656" i="36" s="1"/>
  <c r="J657" i="36"/>
  <c r="K657" i="36"/>
  <c r="L657" i="36" s="1"/>
  <c r="J658" i="36"/>
  <c r="K658" i="36"/>
  <c r="L658" i="36" s="1"/>
  <c r="J659" i="36"/>
  <c r="K659" i="36"/>
  <c r="L659" i="36" s="1"/>
  <c r="J660" i="36"/>
  <c r="K660" i="36"/>
  <c r="L660" i="36" s="1"/>
  <c r="J661" i="36"/>
  <c r="K661" i="36"/>
  <c r="L661" i="36" s="1"/>
  <c r="K3" i="36"/>
  <c r="L3" i="36" s="1"/>
  <c r="J3" i="36"/>
  <c r="H1002" i="37" l="1"/>
  <c r="H997" i="37"/>
  <c r="H658" i="36"/>
  <c r="H657" i="36"/>
  <c r="H656" i="36"/>
  <c r="H655" i="36"/>
  <c r="H654" i="36"/>
  <c r="H653" i="36"/>
  <c r="H652" i="36"/>
  <c r="H651" i="36"/>
  <c r="H650" i="36"/>
  <c r="H649" i="36"/>
  <c r="H648" i="36"/>
  <c r="H647" i="36"/>
  <c r="H646" i="36"/>
  <c r="H645" i="36"/>
  <c r="H643" i="36"/>
  <c r="H642" i="36"/>
  <c r="H641" i="36"/>
  <c r="H640" i="36"/>
  <c r="H639" i="36"/>
  <c r="H638" i="36"/>
  <c r="H635" i="36"/>
  <c r="H634" i="36"/>
  <c r="H633" i="36"/>
  <c r="H632" i="36"/>
  <c r="H628" i="36"/>
  <c r="H627" i="36"/>
  <c r="H626" i="36"/>
  <c r="H625" i="36"/>
  <c r="H624" i="36"/>
  <c r="H623" i="36"/>
  <c r="H622" i="36"/>
  <c r="H621" i="36"/>
  <c r="H620" i="36"/>
  <c r="H619" i="36"/>
  <c r="H618" i="36"/>
  <c r="H617" i="36"/>
  <c r="H616" i="36"/>
  <c r="H615" i="36"/>
  <c r="H614" i="36"/>
  <c r="H613" i="36"/>
  <c r="H612" i="36"/>
  <c r="H611" i="36"/>
  <c r="H610" i="36"/>
  <c r="H609" i="36"/>
  <c r="H608" i="36"/>
  <c r="H606" i="36"/>
  <c r="H605" i="36"/>
  <c r="H604" i="36"/>
  <c r="H602" i="36"/>
  <c r="A600" i="36"/>
  <c r="K600" i="36" s="1"/>
  <c r="L600" i="36" s="1"/>
  <c r="H599" i="36"/>
  <c r="H597" i="36"/>
  <c r="H596" i="36"/>
  <c r="H595" i="36"/>
  <c r="H594" i="36"/>
  <c r="H593" i="36"/>
  <c r="H592" i="36"/>
  <c r="H590" i="36"/>
  <c r="H588" i="36"/>
  <c r="H586" i="36"/>
  <c r="H584" i="36"/>
  <c r="H583" i="36"/>
  <c r="H582" i="36"/>
  <c r="H581" i="36"/>
  <c r="H580" i="36"/>
  <c r="H579" i="36"/>
  <c r="H577" i="36"/>
  <c r="H576" i="36"/>
  <c r="H575" i="36"/>
  <c r="H574" i="36"/>
  <c r="H573" i="36"/>
  <c r="H572" i="36"/>
  <c r="H570" i="36"/>
  <c r="H569" i="36"/>
  <c r="H568" i="36"/>
  <c r="H567" i="36"/>
  <c r="H566" i="36"/>
  <c r="H565" i="36"/>
  <c r="H564" i="36"/>
  <c r="H563" i="36"/>
  <c r="H562" i="36"/>
  <c r="H561" i="36"/>
  <c r="H559" i="36"/>
  <c r="H558" i="36"/>
  <c r="H557" i="36"/>
  <c r="H556" i="36"/>
  <c r="H555" i="36"/>
  <c r="H554" i="36"/>
  <c r="H551" i="36"/>
  <c r="H550" i="36"/>
  <c r="H549" i="36"/>
  <c r="H547" i="36"/>
  <c r="H546" i="36"/>
  <c r="H545" i="36"/>
  <c r="H543" i="36"/>
  <c r="H542" i="36"/>
  <c r="H541" i="36"/>
  <c r="H539" i="36"/>
  <c r="H538" i="36"/>
  <c r="H537" i="36"/>
  <c r="H535" i="36"/>
  <c r="H534" i="36"/>
  <c r="H533" i="36"/>
  <c r="H532" i="36"/>
  <c r="H531" i="36"/>
  <c r="H530" i="36"/>
  <c r="H529" i="36"/>
  <c r="H528" i="36"/>
  <c r="H527" i="36"/>
  <c r="H526" i="36"/>
  <c r="H525" i="36"/>
  <c r="H524" i="36"/>
  <c r="H522" i="36"/>
  <c r="H521" i="36"/>
  <c r="H520" i="36"/>
  <c r="H519" i="36"/>
  <c r="H518" i="36"/>
  <c r="H517" i="36"/>
  <c r="H516" i="36"/>
  <c r="H515" i="36"/>
  <c r="H513" i="36"/>
  <c r="H511" i="36"/>
  <c r="H509" i="36"/>
  <c r="H507" i="36"/>
  <c r="H505" i="36"/>
  <c r="H503" i="36"/>
  <c r="H501" i="36"/>
  <c r="H499" i="36"/>
  <c r="H496" i="36"/>
  <c r="H494" i="36"/>
  <c r="H492" i="36"/>
  <c r="H490" i="36"/>
  <c r="H488" i="36"/>
  <c r="H486" i="36"/>
  <c r="H484" i="36"/>
  <c r="H482" i="36"/>
  <c r="H479" i="36"/>
  <c r="H478" i="36"/>
  <c r="H474" i="36"/>
  <c r="H473" i="36"/>
  <c r="H472" i="36"/>
  <c r="H468" i="36"/>
  <c r="H466" i="36"/>
  <c r="H465" i="36"/>
  <c r="H463" i="36"/>
  <c r="H461" i="36"/>
  <c r="H460" i="36"/>
  <c r="H459" i="36"/>
  <c r="H458" i="36"/>
  <c r="H454" i="36"/>
  <c r="H453" i="36"/>
  <c r="H452" i="36"/>
  <c r="H451" i="36"/>
  <c r="H449" i="36"/>
  <c r="H446" i="36"/>
  <c r="H445" i="36"/>
  <c r="H444" i="36"/>
  <c r="H443" i="36"/>
  <c r="H442" i="36"/>
  <c r="H441" i="36"/>
  <c r="H440" i="36"/>
  <c r="H439" i="36"/>
  <c r="H438" i="36"/>
  <c r="H436" i="36"/>
  <c r="H435" i="36"/>
  <c r="H434" i="36"/>
  <c r="H433" i="36"/>
  <c r="H432" i="36"/>
  <c r="H431" i="36"/>
  <c r="H428" i="36"/>
  <c r="H427" i="36"/>
  <c r="H426" i="36"/>
  <c r="H425" i="36"/>
  <c r="H424" i="36"/>
  <c r="H423" i="36"/>
  <c r="H422" i="36"/>
  <c r="H421" i="36"/>
  <c r="H420" i="36"/>
  <c r="H419" i="36"/>
  <c r="H418" i="36"/>
  <c r="H417" i="36"/>
  <c r="H416" i="36"/>
  <c r="H415" i="36"/>
  <c r="H414" i="36"/>
  <c r="H413" i="36"/>
  <c r="H412" i="36"/>
  <c r="H411" i="36"/>
  <c r="H410" i="36"/>
  <c r="H409" i="36"/>
  <c r="H408" i="36"/>
  <c r="H407" i="36"/>
  <c r="H406" i="36"/>
  <c r="H405" i="36"/>
  <c r="H404" i="36"/>
  <c r="H403" i="36"/>
  <c r="H402" i="36"/>
  <c r="H401" i="36"/>
  <c r="H400" i="36"/>
  <c r="H399" i="36"/>
  <c r="H398" i="36"/>
  <c r="H397" i="36"/>
  <c r="H396" i="36"/>
  <c r="H395" i="36"/>
  <c r="H394" i="36"/>
  <c r="H393" i="36"/>
  <c r="H392" i="36"/>
  <c r="H391" i="36"/>
  <c r="H390" i="36"/>
  <c r="H389" i="36"/>
  <c r="H387" i="36"/>
  <c r="H386" i="36"/>
  <c r="H385" i="36"/>
  <c r="H384" i="36"/>
  <c r="H383" i="36"/>
  <c r="H382" i="36"/>
  <c r="H381" i="36"/>
  <c r="H380" i="36"/>
  <c r="H379" i="36"/>
  <c r="H378" i="36"/>
  <c r="H377" i="36"/>
  <c r="H376" i="36"/>
  <c r="H375" i="36"/>
  <c r="H374" i="36"/>
  <c r="H373" i="36"/>
  <c r="H372" i="36"/>
  <c r="H371" i="36"/>
  <c r="H370" i="36"/>
  <c r="H369" i="36"/>
  <c r="H368" i="36"/>
  <c r="H367" i="36"/>
  <c r="H366" i="36"/>
  <c r="H365" i="36"/>
  <c r="H364" i="36"/>
  <c r="H362" i="36"/>
  <c r="H361" i="36"/>
  <c r="H360" i="36"/>
  <c r="H359" i="36"/>
  <c r="H358" i="36"/>
  <c r="H357" i="36"/>
  <c r="H356" i="36"/>
  <c r="H355" i="36"/>
  <c r="H354" i="36"/>
  <c r="H353" i="36"/>
  <c r="H352" i="36"/>
  <c r="H351" i="36"/>
  <c r="H350" i="36"/>
  <c r="H349" i="36"/>
  <c r="H345" i="36"/>
  <c r="H344" i="36"/>
  <c r="H343" i="36"/>
  <c r="H342" i="36"/>
  <c r="H341" i="36"/>
  <c r="H340" i="36"/>
  <c r="H339" i="36"/>
  <c r="H338" i="36"/>
  <c r="H337" i="36"/>
  <c r="H336" i="36"/>
  <c r="H335" i="36"/>
  <c r="H334" i="36"/>
  <c r="H332" i="36"/>
  <c r="H331" i="36"/>
  <c r="H330" i="36"/>
  <c r="H329" i="36"/>
  <c r="H328" i="36"/>
  <c r="H327" i="36"/>
  <c r="H326" i="36"/>
  <c r="H324" i="36"/>
  <c r="H323" i="36"/>
  <c r="H322" i="36"/>
  <c r="H321" i="36"/>
  <c r="H318" i="36"/>
  <c r="H317" i="36"/>
  <c r="H316" i="36"/>
  <c r="H315" i="36"/>
  <c r="H314" i="36"/>
  <c r="H313" i="36"/>
  <c r="H312" i="36"/>
  <c r="H311" i="36"/>
  <c r="H310" i="36"/>
  <c r="H309" i="36"/>
  <c r="H308" i="36"/>
  <c r="H307" i="36"/>
  <c r="H306" i="36"/>
  <c r="H305" i="36"/>
  <c r="H304" i="36"/>
  <c r="H303" i="36"/>
  <c r="H299" i="36"/>
  <c r="H298" i="36"/>
  <c r="H297" i="36"/>
  <c r="H293" i="36"/>
  <c r="H292" i="36"/>
  <c r="H291" i="36"/>
  <c r="H287" i="36"/>
  <c r="H286" i="36"/>
  <c r="H285" i="36"/>
  <c r="H284" i="36"/>
  <c r="H283" i="36"/>
  <c r="H282" i="36"/>
  <c r="H281" i="36"/>
  <c r="H280" i="36"/>
  <c r="H279" i="36"/>
  <c r="H278" i="36"/>
  <c r="H274" i="36"/>
  <c r="H273" i="36"/>
  <c r="H272" i="36"/>
  <c r="H268" i="36"/>
  <c r="H267" i="36"/>
  <c r="H266" i="36"/>
  <c r="H261" i="36"/>
  <c r="H260" i="36"/>
  <c r="H259" i="36"/>
  <c r="H258" i="36"/>
  <c r="H255" i="36"/>
  <c r="H254" i="36"/>
  <c r="H253" i="36"/>
  <c r="H252" i="36"/>
  <c r="H251" i="36"/>
  <c r="H250" i="36"/>
  <c r="H249" i="36"/>
  <c r="H248" i="36"/>
  <c r="H247" i="36"/>
  <c r="H246" i="36"/>
  <c r="H245" i="36"/>
  <c r="H244" i="36"/>
  <c r="H243" i="36"/>
  <c r="H242" i="36"/>
  <c r="H241" i="36"/>
  <c r="H240" i="36"/>
  <c r="H239" i="36"/>
  <c r="H238" i="36"/>
  <c r="H237" i="36"/>
  <c r="H236" i="36"/>
  <c r="H235" i="36"/>
  <c r="H234" i="36"/>
  <c r="H233" i="36"/>
  <c r="H232" i="36"/>
  <c r="H231" i="36"/>
  <c r="H230" i="36"/>
  <c r="H229" i="36"/>
  <c r="H228" i="36"/>
  <c r="H227" i="36"/>
  <c r="H226" i="36"/>
  <c r="H225" i="36"/>
  <c r="H224" i="36"/>
  <c r="H223" i="36"/>
  <c r="H221" i="36"/>
  <c r="H220" i="36"/>
  <c r="H219" i="36"/>
  <c r="H218" i="36"/>
  <c r="H217" i="36"/>
  <c r="H216" i="36"/>
  <c r="H215" i="36"/>
  <c r="H214" i="36"/>
  <c r="H213" i="36"/>
  <c r="H212" i="36"/>
  <c r="H211" i="36"/>
  <c r="H210" i="36"/>
  <c r="H208" i="36"/>
  <c r="H207" i="36"/>
  <c r="H206" i="36"/>
  <c r="H205" i="36"/>
  <c r="H204" i="36"/>
  <c r="H203" i="36"/>
  <c r="H202" i="36"/>
  <c r="H201" i="36"/>
  <c r="H199" i="36"/>
  <c r="H198" i="36"/>
  <c r="H197" i="36"/>
  <c r="H195" i="36"/>
  <c r="H194" i="36"/>
  <c r="H193" i="36"/>
  <c r="H191" i="36"/>
  <c r="H190" i="36"/>
  <c r="H189" i="36"/>
  <c r="H188" i="36"/>
  <c r="H187" i="36"/>
  <c r="H186" i="36"/>
  <c r="H185" i="36"/>
  <c r="H184" i="36"/>
  <c r="H183" i="36"/>
  <c r="H182" i="36"/>
  <c r="H181" i="36"/>
  <c r="H180" i="36"/>
  <c r="H178" i="36"/>
  <c r="H177" i="36"/>
  <c r="H176" i="36"/>
  <c r="H175" i="36"/>
  <c r="H174" i="36"/>
  <c r="H173" i="36"/>
  <c r="H172" i="36"/>
  <c r="H170" i="36"/>
  <c r="H169" i="36"/>
  <c r="H168" i="36"/>
  <c r="H166" i="36"/>
  <c r="H165" i="36"/>
  <c r="H163" i="36"/>
  <c r="H162" i="36"/>
  <c r="H161" i="36"/>
  <c r="H160" i="36"/>
  <c r="H159" i="36"/>
  <c r="H158" i="36"/>
  <c r="H157" i="36"/>
  <c r="H156" i="36"/>
  <c r="H155" i="36"/>
  <c r="H154" i="36"/>
  <c r="H153" i="36"/>
  <c r="H152" i="36"/>
  <c r="H151" i="36"/>
  <c r="H150" i="36"/>
  <c r="H149" i="36"/>
  <c r="H148" i="36"/>
  <c r="H147" i="36"/>
  <c r="H146" i="36"/>
  <c r="H144" i="36"/>
  <c r="H142" i="36"/>
  <c r="H141" i="36"/>
  <c r="H139" i="36"/>
  <c r="H138" i="36"/>
  <c r="H136" i="36"/>
  <c r="H135" i="36"/>
  <c r="H133" i="36"/>
  <c r="H131" i="36"/>
  <c r="H130" i="36"/>
  <c r="H129" i="36"/>
  <c r="H128" i="36"/>
  <c r="H127" i="36"/>
  <c r="H126" i="36"/>
  <c r="H125" i="36"/>
  <c r="H124" i="36"/>
  <c r="H123" i="36"/>
  <c r="H122" i="36"/>
  <c r="H121" i="36"/>
  <c r="H120" i="36"/>
  <c r="H119" i="36"/>
  <c r="H118" i="36"/>
  <c r="H117" i="36"/>
  <c r="H116" i="36"/>
  <c r="H114" i="36"/>
  <c r="H112" i="36"/>
  <c r="H111" i="36"/>
  <c r="H109" i="36"/>
  <c r="H108" i="36"/>
  <c r="H106" i="36"/>
  <c r="H105" i="36"/>
  <c r="H103" i="36"/>
  <c r="H101" i="36"/>
  <c r="H100" i="36"/>
  <c r="H99" i="36"/>
  <c r="H98" i="36"/>
  <c r="H97" i="36"/>
  <c r="H96" i="36"/>
  <c r="H95" i="36"/>
  <c r="H94" i="36"/>
  <c r="H93" i="36"/>
  <c r="H92" i="36"/>
  <c r="H91" i="36"/>
  <c r="H90" i="36"/>
  <c r="H89" i="36"/>
  <c r="H88" i="36"/>
  <c r="H87" i="36"/>
  <c r="H86" i="36"/>
  <c r="H84" i="36"/>
  <c r="H82" i="36"/>
  <c r="H81" i="36"/>
  <c r="H79" i="36"/>
  <c r="H78" i="36"/>
  <c r="H76" i="36"/>
  <c r="H75" i="36"/>
  <c r="H73" i="36"/>
  <c r="H71" i="36"/>
  <c r="H70" i="36"/>
  <c r="H66" i="36"/>
  <c r="H65" i="36"/>
  <c r="H64" i="36"/>
  <c r="H63" i="36"/>
  <c r="H61" i="36"/>
  <c r="H60" i="36"/>
  <c r="H59" i="36"/>
  <c r="H58" i="36"/>
  <c r="H57" i="36"/>
  <c r="H55" i="36"/>
  <c r="H54" i="36"/>
  <c r="H53" i="36"/>
  <c r="H52" i="36"/>
  <c r="H51" i="36"/>
  <c r="H49" i="36"/>
  <c r="H48" i="36"/>
  <c r="H47" i="36"/>
  <c r="H46" i="36"/>
  <c r="H45" i="36"/>
  <c r="H44" i="36"/>
  <c r="H43" i="36"/>
  <c r="H42" i="36"/>
  <c r="H40" i="36"/>
  <c r="H39" i="36"/>
  <c r="H38" i="36"/>
  <c r="H37" i="36"/>
  <c r="H36" i="36"/>
  <c r="H35" i="36"/>
  <c r="H34" i="36"/>
  <c r="H33" i="36"/>
  <c r="H32" i="36"/>
  <c r="H31" i="36"/>
  <c r="H30" i="36"/>
  <c r="H29" i="36"/>
  <c r="H28" i="36"/>
  <c r="H26" i="36"/>
  <c r="H25" i="36"/>
  <c r="H24" i="36"/>
  <c r="H23" i="36"/>
  <c r="H22" i="36"/>
  <c r="H21" i="36"/>
  <c r="H20" i="36"/>
  <c r="H19" i="36"/>
  <c r="H18" i="36"/>
  <c r="H17" i="36"/>
  <c r="H16" i="36"/>
  <c r="H15" i="36"/>
  <c r="H14" i="36"/>
  <c r="H13" i="36"/>
  <c r="H12" i="36"/>
  <c r="H11" i="36"/>
  <c r="H9" i="36"/>
  <c r="H8" i="36"/>
  <c r="H7" i="36"/>
  <c r="H6" i="36"/>
  <c r="H5" i="36"/>
  <c r="H4" i="36"/>
  <c r="G1010" i="37" l="1"/>
  <c r="H600" i="36"/>
  <c r="H636" i="36"/>
  <c r="H629" i="36"/>
  <c r="H659" i="36"/>
  <c r="H67" i="36"/>
  <c r="H346" i="36"/>
  <c r="H447" i="36"/>
  <c r="H455" i="36"/>
  <c r="H662" i="36" l="1"/>
  <c r="N331" i="36"/>
  <c r="M218" i="36"/>
  <c r="O380" i="36"/>
  <c r="O3" i="36"/>
  <c r="O284" i="36"/>
  <c r="O509" i="36"/>
  <c r="O394" i="36"/>
  <c r="N166" i="36"/>
  <c r="N298" i="36"/>
  <c r="M630" i="36"/>
  <c r="O159" i="36"/>
  <c r="N605" i="36"/>
  <c r="N178" i="36"/>
  <c r="N400" i="36"/>
  <c r="O245" i="36"/>
  <c r="M459" i="36"/>
  <c r="O492" i="36"/>
  <c r="M194" i="36"/>
  <c r="O306" i="36"/>
  <c r="O634" i="36"/>
  <c r="N493" i="36"/>
  <c r="N276" i="36"/>
  <c r="M59" i="36"/>
  <c r="N175" i="36"/>
  <c r="M471" i="36"/>
  <c r="N536" i="36"/>
  <c r="N434" i="36"/>
  <c r="M420" i="36"/>
  <c r="M9" i="36"/>
  <c r="O322" i="36"/>
  <c r="N140" i="36"/>
  <c r="N446" i="36"/>
  <c r="O9" i="36"/>
  <c r="O54" i="36"/>
  <c r="O556" i="36"/>
  <c r="N82" i="36"/>
  <c r="M373" i="36"/>
  <c r="N466" i="36"/>
  <c r="M50" i="36"/>
  <c r="M145" i="36"/>
  <c r="N461" i="36"/>
  <c r="N129" i="36"/>
  <c r="O408" i="36"/>
  <c r="O237" i="36"/>
  <c r="O194" i="36"/>
  <c r="O216" i="36"/>
  <c r="M641" i="36"/>
  <c r="N608" i="36"/>
  <c r="N568" i="36"/>
  <c r="O142" i="36"/>
  <c r="M8" i="36"/>
  <c r="O154" i="36"/>
  <c r="O535" i="36"/>
  <c r="O296" i="36"/>
  <c r="O645" i="36"/>
  <c r="M396" i="36"/>
  <c r="M200" i="36"/>
  <c r="N132" i="36"/>
  <c r="M537" i="36"/>
  <c r="O452" i="36"/>
  <c r="N212" i="36"/>
  <c r="M647" i="36"/>
  <c r="O330" i="36"/>
  <c r="M190" i="36"/>
  <c r="M510" i="36"/>
  <c r="N467" i="36"/>
  <c r="M596" i="36"/>
  <c r="M54" i="36"/>
  <c r="N327" i="36"/>
  <c r="M612" i="36"/>
  <c r="M269" i="36"/>
  <c r="N337" i="36"/>
  <c r="N213" i="36"/>
  <c r="M7" i="36"/>
  <c r="O473" i="36"/>
  <c r="M21" i="36"/>
  <c r="M576" i="36"/>
  <c r="N340" i="36"/>
  <c r="N408" i="36"/>
  <c r="O112" i="36"/>
  <c r="N283" i="36"/>
  <c r="M372" i="36"/>
  <c r="O5" i="36"/>
  <c r="N265" i="36"/>
  <c r="M437" i="36"/>
  <c r="N545" i="36"/>
  <c r="M228" i="36"/>
  <c r="M324" i="36"/>
  <c r="O30" i="36"/>
  <c r="M418" i="36"/>
  <c r="O75" i="36"/>
  <c r="N343" i="36"/>
  <c r="M246" i="36"/>
  <c r="N652" i="36"/>
  <c r="O470" i="36"/>
  <c r="O655" i="36"/>
  <c r="M267" i="36"/>
  <c r="M119" i="36"/>
  <c r="N91" i="36"/>
  <c r="O451" i="36"/>
  <c r="O47" i="36"/>
  <c r="N417" i="36"/>
  <c r="N15" i="36"/>
  <c r="N564" i="36"/>
  <c r="M112" i="36"/>
  <c r="N573" i="36"/>
  <c r="O652" i="36"/>
  <c r="O543" i="36"/>
  <c r="O67" i="36"/>
  <c r="M387" i="36"/>
  <c r="O222" i="36"/>
  <c r="M162" i="36"/>
  <c r="N197" i="36"/>
  <c r="N172" i="36"/>
  <c r="O559" i="36"/>
  <c r="N17" i="36"/>
  <c r="N315" i="36"/>
  <c r="M554" i="36"/>
  <c r="O272" i="36"/>
  <c r="O488" i="36"/>
  <c r="N473" i="36"/>
  <c r="O494" i="36"/>
  <c r="O449" i="36"/>
  <c r="M454" i="36"/>
  <c r="M493" i="36"/>
  <c r="M404" i="36"/>
  <c r="M111" i="36"/>
  <c r="O327" i="36"/>
  <c r="N199" i="36"/>
  <c r="M270" i="36"/>
  <c r="O552" i="36"/>
  <c r="O297" i="36"/>
  <c r="O382" i="36"/>
  <c r="M343" i="36"/>
  <c r="N567" i="36"/>
  <c r="M366" i="36"/>
  <c r="M658" i="36"/>
  <c r="M39" i="36"/>
  <c r="N277" i="36"/>
  <c r="N570" i="36"/>
  <c r="N141" i="36"/>
  <c r="M543" i="36"/>
  <c r="M447" i="36"/>
  <c r="M656" i="36"/>
  <c r="N225" i="36"/>
  <c r="O113" i="36"/>
  <c r="O660" i="36"/>
  <c r="M338" i="36"/>
  <c r="M475" i="36"/>
  <c r="N452" i="36"/>
  <c r="N49" i="36"/>
  <c r="O448" i="36"/>
  <c r="O29" i="36"/>
  <c r="O629" i="36"/>
  <c r="M443" i="36"/>
  <c r="N290" i="36"/>
  <c r="O418" i="36"/>
  <c r="M644" i="36"/>
  <c r="O261" i="36"/>
  <c r="N509" i="36"/>
  <c r="N14" i="36"/>
  <c r="O241" i="36"/>
  <c r="N599" i="36"/>
  <c r="O443" i="36"/>
  <c r="N496" i="36"/>
  <c r="M551" i="36"/>
  <c r="N618" i="36"/>
  <c r="M179" i="36"/>
  <c r="O81" i="36"/>
  <c r="M553" i="36"/>
  <c r="O409" i="36"/>
  <c r="M434" i="36"/>
  <c r="O585" i="36"/>
  <c r="O331" i="36"/>
  <c r="N260" i="36"/>
  <c r="O22" i="36"/>
  <c r="M256" i="36"/>
  <c r="M408" i="36"/>
  <c r="M93" i="36"/>
  <c r="M435" i="36"/>
  <c r="O365" i="36"/>
  <c r="M42" i="36"/>
  <c r="N441" i="36"/>
  <c r="M106" i="36"/>
  <c r="O483" i="36"/>
  <c r="O250" i="36"/>
  <c r="N361" i="36"/>
  <c r="N346" i="36"/>
  <c r="O497" i="36"/>
  <c r="O108" i="36"/>
  <c r="M470" i="36"/>
  <c r="O422" i="36"/>
  <c r="O239" i="36"/>
  <c r="N598" i="36"/>
  <c r="M100" i="36"/>
  <c r="N324" i="36"/>
  <c r="O333" i="36"/>
  <c r="O465" i="36"/>
  <c r="M561" i="36"/>
  <c r="M413" i="36"/>
  <c r="N96" i="36"/>
  <c r="M32" i="36"/>
  <c r="M440" i="36"/>
  <c r="M353" i="36"/>
  <c r="M651" i="36"/>
  <c r="N476" i="36"/>
  <c r="O180" i="36"/>
  <c r="M336" i="36"/>
  <c r="M592" i="36"/>
  <c r="O170" i="36"/>
  <c r="O255" i="36"/>
  <c r="O609" i="36"/>
  <c r="O358" i="36"/>
  <c r="M494" i="36"/>
  <c r="O26" i="36"/>
  <c r="N11" i="36"/>
  <c r="N41" i="36"/>
  <c r="O271" i="36"/>
  <c r="O346" i="36"/>
  <c r="M49" i="36"/>
  <c r="M414" i="36"/>
  <c r="N147" i="36"/>
  <c r="M591" i="36"/>
  <c r="M383" i="36"/>
  <c r="O90" i="36"/>
  <c r="M646" i="36"/>
  <c r="N329" i="36"/>
  <c r="O513" i="36"/>
  <c r="O651" i="36"/>
  <c r="O561" i="36"/>
  <c r="M363" i="36"/>
  <c r="O378" i="36"/>
  <c r="O423" i="36"/>
  <c r="O219" i="36"/>
  <c r="N77" i="36"/>
  <c r="O475" i="36"/>
  <c r="M321" i="36"/>
  <c r="M487" i="36"/>
  <c r="N593" i="36"/>
  <c r="M618" i="36"/>
  <c r="N119" i="36"/>
  <c r="M195" i="36"/>
  <c r="N392" i="36"/>
  <c r="O14" i="36"/>
  <c r="M255" i="36"/>
  <c r="O428" i="36"/>
  <c r="O642" i="36"/>
  <c r="M302" i="36"/>
  <c r="N97" i="36"/>
  <c r="O545" i="36"/>
  <c r="N93" i="36"/>
  <c r="N378" i="36"/>
  <c r="M516" i="36"/>
  <c r="M532" i="36"/>
  <c r="N617" i="36"/>
  <c r="M489" i="36"/>
  <c r="O537" i="36"/>
  <c r="N470" i="36"/>
  <c r="M539" i="36"/>
  <c r="N351" i="36"/>
  <c r="O153" i="36"/>
  <c r="N368" i="36"/>
  <c r="O489" i="36"/>
  <c r="O338" i="36"/>
  <c r="M342" i="36"/>
  <c r="M619" i="36"/>
  <c r="M237" i="36"/>
  <c r="N31" i="36"/>
  <c r="O563" i="36"/>
  <c r="N63" i="36"/>
  <c r="M648" i="36"/>
  <c r="N309" i="36"/>
  <c r="M262" i="36"/>
  <c r="M369" i="36"/>
  <c r="N124" i="36"/>
  <c r="M178" i="36"/>
  <c r="O281" i="36"/>
  <c r="O433" i="36"/>
  <c r="M400" i="36"/>
  <c r="N628" i="36"/>
  <c r="O234" i="36"/>
  <c r="O478" i="36"/>
  <c r="M115" i="36"/>
  <c r="N336" i="36"/>
  <c r="N607" i="36"/>
  <c r="N584" i="36"/>
  <c r="N104" i="36"/>
  <c r="M609" i="36"/>
  <c r="O353" i="36"/>
  <c r="M152" i="36"/>
  <c r="N269" i="36"/>
  <c r="M610" i="36"/>
  <c r="N18" i="36"/>
  <c r="O532" i="36"/>
  <c r="N76" i="36"/>
  <c r="M29" i="36"/>
  <c r="O125" i="36"/>
  <c r="N657" i="36"/>
  <c r="O243" i="36"/>
  <c r="N362" i="36"/>
  <c r="N621" i="36"/>
  <c r="M83" i="36"/>
  <c r="O70" i="36"/>
  <c r="M27" i="36"/>
  <c r="O529" i="36"/>
  <c r="O198" i="36"/>
  <c r="N462" i="36"/>
  <c r="O37" i="36"/>
  <c r="N359" i="36"/>
  <c r="M161" i="36"/>
  <c r="O259" i="36"/>
  <c r="M282" i="36"/>
  <c r="N165" i="36"/>
  <c r="O399" i="36"/>
  <c r="M506" i="36"/>
  <c r="O381" i="36"/>
  <c r="O28" i="36"/>
  <c r="M586" i="36"/>
  <c r="O197" i="36"/>
  <c r="N632" i="36"/>
  <c r="O299" i="36"/>
  <c r="O238" i="36"/>
  <c r="M85" i="36"/>
  <c r="M526" i="36"/>
  <c r="M288" i="36"/>
  <c r="M158" i="36"/>
  <c r="N22" i="36"/>
  <c r="N206" i="36"/>
  <c r="M653" i="36"/>
  <c r="M234" i="36"/>
  <c r="N137" i="36"/>
  <c r="O554" i="36"/>
  <c r="O536" i="36"/>
  <c r="M233" i="36"/>
  <c r="O254" i="36"/>
  <c r="N289" i="36"/>
  <c r="M547" i="36"/>
  <c r="M525" i="36"/>
  <c r="N16" i="36"/>
  <c r="N472" i="36"/>
  <c r="M25" i="36"/>
  <c r="N313" i="36"/>
  <c r="M248" i="36"/>
  <c r="M33" i="36"/>
  <c r="N168" i="36"/>
  <c r="M191" i="36"/>
  <c r="O558" i="36"/>
  <c r="O555" i="36"/>
  <c r="O637" i="36"/>
  <c r="O661" i="36"/>
  <c r="N177" i="36"/>
  <c r="M265" i="36"/>
  <c r="O605" i="36"/>
  <c r="N597" i="36"/>
  <c r="O169" i="36"/>
  <c r="N68" i="36"/>
  <c r="O160" i="36"/>
  <c r="N153" i="36"/>
  <c r="M182" i="36"/>
  <c r="O98" i="36"/>
  <c r="O411" i="36"/>
  <c r="M322" i="36"/>
  <c r="N89" i="36"/>
  <c r="N480" i="36"/>
  <c r="O557" i="36"/>
  <c r="N661" i="36"/>
  <c r="M141" i="36"/>
  <c r="O33" i="36"/>
  <c r="M350" i="36"/>
  <c r="O527" i="36"/>
  <c r="M61" i="36"/>
  <c r="M97" i="36"/>
  <c r="N25" i="36"/>
  <c r="N229" i="36"/>
  <c r="M444" i="36"/>
  <c r="N586" i="36"/>
  <c r="O620" i="36"/>
  <c r="O129" i="36"/>
  <c r="N32" i="36"/>
  <c r="O301" i="36"/>
  <c r="N244" i="36"/>
  <c r="O217" i="36"/>
  <c r="N98" i="36"/>
  <c r="N482" i="36"/>
  <c r="N390" i="36"/>
  <c r="N20" i="36"/>
  <c r="M238" i="36"/>
  <c r="O336" i="36"/>
  <c r="O273" i="36"/>
  <c r="O445" i="36"/>
  <c r="N528" i="36"/>
  <c r="M474" i="36"/>
  <c r="O279" i="36"/>
  <c r="O96" i="36"/>
  <c r="O288" i="36"/>
  <c r="M293" i="36"/>
  <c r="N581" i="36"/>
  <c r="O100" i="36"/>
  <c r="O577" i="36"/>
  <c r="N435" i="36"/>
  <c r="M571" i="36"/>
  <c r="M290" i="36"/>
  <c r="M381" i="36"/>
  <c r="N84" i="36"/>
  <c r="O189" i="36"/>
  <c r="M241" i="36"/>
  <c r="N240" i="36"/>
  <c r="O647" i="36"/>
  <c r="M377" i="36"/>
  <c r="N135" i="36"/>
  <c r="M298" i="36"/>
  <c r="N114" i="36"/>
  <c r="M346" i="36"/>
  <c r="O444" i="36"/>
  <c r="M533" i="36"/>
  <c r="N19" i="36"/>
  <c r="M273" i="36"/>
  <c r="M375" i="36"/>
  <c r="N224" i="36"/>
  <c r="N412" i="36"/>
  <c r="M174" i="36"/>
  <c r="N465" i="36"/>
  <c r="O644" i="36"/>
  <c r="O491" i="36"/>
  <c r="M224" i="36"/>
  <c r="M268" i="36"/>
  <c r="M292" i="36"/>
  <c r="O233" i="36"/>
  <c r="N72" i="36"/>
  <c r="M503" i="36"/>
  <c r="M473" i="36"/>
  <c r="N505" i="36"/>
  <c r="N370" i="36"/>
  <c r="M69" i="36"/>
  <c r="O463" i="36"/>
  <c r="M136" i="36"/>
  <c r="N85" i="36"/>
  <c r="O225" i="36"/>
  <c r="O85" i="36"/>
  <c r="O293" i="36"/>
  <c r="O496" i="36"/>
  <c r="N53" i="36"/>
  <c r="N354" i="36"/>
  <c r="O157" i="36"/>
  <c r="O236" i="36"/>
  <c r="M30" i="36"/>
  <c r="O291" i="36"/>
  <c r="N254" i="36"/>
  <c r="M249" i="36"/>
  <c r="M456" i="36"/>
  <c r="N196" i="36"/>
  <c r="M410" i="36"/>
  <c r="N518" i="36"/>
  <c r="M460" i="36"/>
  <c r="M74" i="36"/>
  <c r="O123" i="36"/>
  <c r="M153" i="36"/>
  <c r="N146" i="36"/>
  <c r="M481" i="36"/>
  <c r="N646" i="36"/>
  <c r="M654" i="36"/>
  <c r="N145" i="36"/>
  <c r="N205" i="36"/>
  <c r="O31" i="36"/>
  <c r="N139" i="36"/>
  <c r="O560" i="36"/>
  <c r="M63" i="36"/>
  <c r="O657" i="36"/>
  <c r="N356" i="36"/>
  <c r="N486" i="36"/>
  <c r="N656" i="36"/>
  <c r="O534" i="36"/>
  <c r="N658" i="36"/>
  <c r="M419" i="36"/>
  <c r="O167" i="36"/>
  <c r="N424" i="36"/>
  <c r="M196" i="36"/>
  <c r="O147" i="36"/>
  <c r="N48" i="36"/>
  <c r="O654" i="36"/>
  <c r="M340" i="36"/>
  <c r="N414" i="36"/>
  <c r="M502" i="36"/>
  <c r="M433" i="36"/>
  <c r="M252" i="36"/>
  <c r="O583" i="36"/>
  <c r="N360" i="36"/>
  <c r="N333" i="36"/>
  <c r="N345" i="36"/>
  <c r="O321" i="36"/>
  <c r="O179" i="36"/>
  <c r="O68" i="36"/>
  <c r="N508" i="36"/>
  <c r="N347" i="36"/>
  <c r="N303" i="36"/>
  <c r="M334" i="36"/>
  <c r="M79" i="36"/>
  <c r="O103" i="36"/>
  <c r="M327" i="36"/>
  <c r="O504" i="36"/>
  <c r="N317" i="36"/>
  <c r="O348" i="36"/>
  <c r="M317" i="36"/>
  <c r="O227" i="36"/>
  <c r="N425" i="36"/>
  <c r="O438" i="36"/>
  <c r="O425" i="36"/>
  <c r="M213" i="36"/>
  <c r="O182" i="36"/>
  <c r="M276" i="36"/>
  <c r="N577" i="36"/>
  <c r="N261" i="36"/>
  <c r="M450" i="36"/>
  <c r="O601" i="36"/>
  <c r="O439" i="36"/>
  <c r="N201" i="36"/>
  <c r="M309" i="36"/>
  <c r="O508" i="36"/>
  <c r="M279" i="36"/>
  <c r="M639" i="36"/>
  <c r="O611" i="36"/>
  <c r="O317" i="36"/>
  <c r="M424" i="36"/>
  <c r="M625" i="36"/>
  <c r="N9" i="36"/>
  <c r="M305" i="36"/>
  <c r="M348" i="36"/>
  <c r="O566" i="36"/>
  <c r="M599" i="36"/>
  <c r="M41" i="36"/>
  <c r="N554" i="36"/>
  <c r="M235" i="36"/>
  <c r="M17" i="36"/>
  <c r="O163" i="36"/>
  <c r="M615" i="36"/>
  <c r="O570" i="36"/>
  <c r="N402" i="36"/>
  <c r="N60" i="36"/>
  <c r="O450" i="36"/>
  <c r="O436" i="36"/>
  <c r="O520" i="36"/>
  <c r="M60" i="36"/>
  <c r="O223" i="36"/>
  <c r="N523" i="36"/>
  <c r="N121" i="36"/>
  <c r="M341" i="36"/>
  <c r="M531" i="36"/>
  <c r="O656" i="36"/>
  <c r="O388" i="36"/>
  <c r="O396" i="36"/>
  <c r="O212" i="36"/>
  <c r="N514" i="36"/>
  <c r="M272" i="36"/>
  <c r="N566" i="36"/>
  <c r="M389" i="36"/>
  <c r="N36" i="36"/>
  <c r="N561" i="36"/>
  <c r="N371" i="36"/>
  <c r="M206" i="36"/>
  <c r="N120" i="36"/>
  <c r="O94" i="36"/>
  <c r="N285" i="36"/>
  <c r="M312" i="36"/>
  <c r="N334" i="36"/>
  <c r="O8" i="36"/>
  <c r="O453" i="36"/>
  <c r="O427" i="36"/>
  <c r="O511" i="36"/>
  <c r="N112" i="36"/>
  <c r="O158" i="36"/>
  <c r="N192" i="36"/>
  <c r="M156" i="36"/>
  <c r="O461" i="36"/>
  <c r="N582" i="36"/>
  <c r="O548" i="36"/>
  <c r="N306" i="36"/>
  <c r="O469" i="36"/>
  <c r="O137" i="36"/>
  <c r="N575" i="36"/>
  <c r="M46" i="36"/>
  <c r="O518" i="36"/>
  <c r="N328" i="36"/>
  <c r="O501" i="36"/>
  <c r="O608" i="36"/>
  <c r="N314" i="36"/>
  <c r="M582" i="36"/>
  <c r="M122" i="36"/>
  <c r="O542" i="36"/>
  <c r="O64" i="36"/>
  <c r="N259" i="36"/>
  <c r="O516" i="36"/>
  <c r="M478" i="36"/>
  <c r="O248" i="36"/>
  <c r="O459" i="36"/>
  <c r="N34" i="36"/>
  <c r="N40" i="36"/>
  <c r="O46" i="36"/>
  <c r="N253" i="36"/>
  <c r="M331" i="36"/>
  <c r="O599" i="36"/>
  <c r="O270" i="36"/>
  <c r="N182" i="36"/>
  <c r="N125" i="36"/>
  <c r="O615" i="36"/>
  <c r="M250" i="36"/>
  <c r="O207" i="36"/>
  <c r="N318" i="36"/>
  <c r="O176" i="36"/>
  <c r="M453" i="36"/>
  <c r="N268" i="36"/>
  <c r="O156" i="36"/>
  <c r="M84" i="36"/>
  <c r="M660" i="36"/>
  <c r="N160" i="36"/>
  <c r="M583" i="36"/>
  <c r="M169" i="36"/>
  <c r="O595" i="36"/>
  <c r="O192" i="36"/>
  <c r="O134" i="36"/>
  <c r="N426" i="36"/>
  <c r="N455" i="36"/>
  <c r="O421" i="36"/>
  <c r="M244" i="36"/>
  <c r="O370" i="36"/>
  <c r="O106" i="36"/>
  <c r="M557" i="36"/>
  <c r="O389" i="36"/>
  <c r="N330" i="36"/>
  <c r="N642" i="36"/>
  <c r="M165" i="36"/>
  <c r="N421" i="36"/>
  <c r="O565" i="36"/>
  <c r="N481" i="36"/>
  <c r="N188" i="36"/>
  <c r="M287" i="36"/>
  <c r="O260" i="36"/>
  <c r="M359" i="36"/>
  <c r="O413" i="36"/>
  <c r="N237" i="36"/>
  <c r="M337" i="36"/>
  <c r="M147" i="36"/>
  <c r="O140" i="36"/>
  <c r="O485" i="36"/>
  <c r="O247" i="36"/>
  <c r="N92" i="36"/>
  <c r="N163" i="36"/>
  <c r="O320" i="36"/>
  <c r="N449" i="36"/>
  <c r="N128" i="36"/>
  <c r="N118" i="36"/>
  <c r="O200" i="36"/>
  <c r="O454" i="36"/>
  <c r="M149" i="36"/>
  <c r="O144" i="36"/>
  <c r="N445" i="36"/>
  <c r="O283" i="36"/>
  <c r="O586" i="36"/>
  <c r="M606" i="36"/>
  <c r="M421" i="36"/>
  <c r="N544" i="36"/>
  <c r="O369" i="36"/>
  <c r="M344" i="36"/>
  <c r="M266" i="36"/>
  <c r="M183" i="36"/>
  <c r="N550" i="36"/>
  <c r="O76" i="36"/>
  <c r="M320" i="36"/>
  <c r="M472" i="36"/>
  <c r="O244" i="36"/>
  <c r="O305" i="36"/>
  <c r="M98" i="36"/>
  <c r="N211" i="36"/>
  <c r="M555" i="36"/>
  <c r="N239" i="36"/>
  <c r="N525" i="36"/>
  <c r="O584" i="36"/>
  <c r="M173" i="36"/>
  <c r="O573" i="36"/>
  <c r="M80" i="36"/>
  <c r="M540" i="36"/>
  <c r="M349" i="36"/>
  <c r="M175" i="36"/>
  <c r="O523" i="36"/>
  <c r="N195" i="36"/>
  <c r="O533" i="36"/>
  <c r="M627" i="36"/>
  <c r="M330" i="36"/>
  <c r="M214" i="36"/>
  <c r="M239" i="36"/>
  <c r="N66" i="36"/>
  <c r="O45" i="36"/>
  <c r="M605" i="36"/>
  <c r="N267" i="36"/>
  <c r="M548" i="36"/>
  <c r="N320" i="36"/>
  <c r="O468" i="36"/>
  <c r="O493" i="36"/>
  <c r="N511" i="36"/>
  <c r="N510" i="36"/>
  <c r="O434" i="36"/>
  <c r="O643" i="36"/>
  <c r="M463" i="36"/>
  <c r="N37" i="36"/>
  <c r="M608" i="36"/>
  <c r="N62" i="36"/>
  <c r="N301" i="36"/>
  <c r="M402" i="36"/>
  <c r="M45" i="36"/>
  <c r="O323" i="36"/>
  <c r="M589" i="36"/>
  <c r="O287" i="36"/>
  <c r="M109" i="36"/>
  <c r="N341" i="36"/>
  <c r="N604" i="36"/>
  <c r="O49" i="36"/>
  <c r="N183" i="36"/>
  <c r="N504" i="36"/>
  <c r="M386" i="36"/>
  <c r="O72" i="36"/>
  <c r="M67" i="36"/>
  <c r="M303" i="36"/>
  <c r="N600" i="36"/>
  <c r="N115" i="36"/>
  <c r="N116" i="36"/>
  <c r="O401" i="36"/>
  <c r="O474" i="36"/>
  <c r="O155" i="36"/>
  <c r="M423" i="36"/>
  <c r="N614" i="36"/>
  <c r="N380" i="36"/>
  <c r="O40" i="36"/>
  <c r="O178" i="36"/>
  <c r="O65" i="36"/>
  <c r="M77" i="36"/>
  <c r="M150" i="36"/>
  <c r="O184" i="36"/>
  <c r="M207" i="36"/>
  <c r="O640" i="36"/>
  <c r="N647" i="36"/>
  <c r="O318" i="36"/>
  <c r="O590" i="36"/>
  <c r="O294" i="36"/>
  <c r="O631" i="36"/>
  <c r="M236" i="36"/>
  <c r="M114" i="36"/>
  <c r="O150" i="36"/>
  <c r="O93" i="36"/>
  <c r="O404" i="36"/>
  <c r="O190" i="36"/>
  <c r="O596" i="36"/>
  <c r="O210" i="36"/>
  <c r="O506" i="36"/>
  <c r="N490" i="36"/>
  <c r="O257" i="36"/>
  <c r="M379" i="36"/>
  <c r="M128" i="36"/>
  <c r="O57" i="36"/>
  <c r="M123" i="36"/>
  <c r="N394" i="36"/>
  <c r="M64" i="36"/>
  <c r="O292" i="36"/>
  <c r="N21" i="36"/>
  <c r="N117" i="36"/>
  <c r="O507" i="36"/>
  <c r="N471" i="36"/>
  <c r="N457" i="36"/>
  <c r="N474" i="36"/>
  <c r="N171" i="36"/>
  <c r="N634" i="36"/>
  <c r="O342" i="36"/>
  <c r="M205" i="36"/>
  <c r="M352" i="36"/>
  <c r="N478" i="36"/>
  <c r="O517" i="36"/>
  <c r="M406" i="36"/>
  <c r="N367" i="36"/>
  <c r="O229" i="36"/>
  <c r="M90" i="36"/>
  <c r="M544" i="36"/>
  <c r="O636" i="36"/>
  <c r="M212" i="36"/>
  <c r="N539" i="36"/>
  <c r="O84" i="36"/>
  <c r="O114" i="36"/>
  <c r="N251" i="36"/>
  <c r="O295" i="36"/>
  <c r="M318" i="36"/>
  <c r="N387" i="36"/>
  <c r="N442" i="36"/>
  <c r="N636" i="36"/>
  <c r="M368" i="36"/>
  <c r="N580" i="36"/>
  <c r="O73" i="36"/>
  <c r="O265" i="36"/>
  <c r="O148" i="36"/>
  <c r="O62" i="36"/>
  <c r="M6" i="36"/>
  <c r="N542" i="36"/>
  <c r="N519" i="36"/>
  <c r="M40" i="36"/>
  <c r="M144" i="36"/>
  <c r="M508" i="36"/>
  <c r="O276" i="36"/>
  <c r="M425" i="36"/>
  <c r="O311" i="36"/>
  <c r="O638" i="36"/>
  <c r="O522" i="36"/>
  <c r="O393" i="36"/>
  <c r="M620" i="36"/>
  <c r="M110" i="36"/>
  <c r="N622" i="36"/>
  <c r="M157" i="36"/>
  <c r="M283" i="36"/>
  <c r="O569" i="36"/>
  <c r="O373" i="36"/>
  <c r="O582" i="36"/>
  <c r="N381" i="36"/>
  <c r="O36" i="36"/>
  <c r="O487" i="36"/>
  <c r="M476" i="36"/>
  <c r="O252" i="36"/>
  <c r="O185" i="36"/>
  <c r="N630" i="36"/>
  <c r="O78" i="36"/>
  <c r="M409" i="36"/>
  <c r="O415" i="36"/>
  <c r="O52" i="36"/>
  <c r="M285" i="36"/>
  <c r="N365" i="36"/>
  <c r="M428" i="36"/>
  <c r="O135" i="36"/>
  <c r="N108" i="36"/>
  <c r="M364" i="36"/>
  <c r="N209" i="36"/>
  <c r="N475" i="36"/>
  <c r="N572" i="36"/>
  <c r="M394" i="36"/>
  <c r="O268" i="36"/>
  <c r="N86" i="36"/>
  <c r="M184" i="36"/>
  <c r="M497" i="36"/>
  <c r="M541" i="36"/>
  <c r="N583" i="36"/>
  <c r="N491" i="36"/>
  <c r="O476" i="36"/>
  <c r="M649" i="36"/>
  <c r="N503" i="36"/>
  <c r="N148" i="36"/>
  <c r="N109" i="36"/>
  <c r="M491" i="36"/>
  <c r="N645" i="36"/>
  <c r="M36" i="36"/>
  <c r="N250" i="36"/>
  <c r="M19" i="36"/>
  <c r="M154" i="36"/>
  <c r="N619" i="36"/>
  <c r="N374" i="36"/>
  <c r="M574" i="36"/>
  <c r="O38" i="36"/>
  <c r="N376" i="36"/>
  <c r="O546" i="36"/>
  <c r="O146" i="36"/>
  <c r="O528" i="36"/>
  <c r="O466" i="36"/>
  <c r="M568" i="36"/>
  <c r="N231" i="36"/>
  <c r="M289" i="36"/>
  <c r="N383" i="36"/>
  <c r="N366" i="36"/>
  <c r="O627" i="36"/>
  <c r="M314" i="36"/>
  <c r="N451" i="36"/>
  <c r="N578" i="36"/>
  <c r="M172" i="36"/>
  <c r="M524" i="36"/>
  <c r="N355" i="36"/>
  <c r="N386" i="36"/>
  <c r="O472" i="36"/>
  <c r="N228" i="36"/>
  <c r="N401" i="36"/>
  <c r="N602" i="36"/>
  <c r="O480" i="36"/>
  <c r="M477" i="36"/>
  <c r="M600" i="36"/>
  <c r="O588" i="36"/>
  <c r="M492" i="36"/>
  <c r="O199" i="36"/>
  <c r="O603" i="36"/>
  <c r="O162" i="36"/>
  <c r="M253" i="36"/>
  <c r="N517" i="36"/>
  <c r="O101" i="36"/>
  <c r="O340" i="36"/>
  <c r="O337" i="36"/>
  <c r="N437" i="36"/>
  <c r="N418" i="36"/>
  <c r="N100" i="36"/>
  <c r="M559" i="36"/>
  <c r="N134" i="36"/>
  <c r="M301" i="36"/>
  <c r="M482" i="36"/>
  <c r="O607" i="36"/>
  <c r="O48" i="36"/>
  <c r="O128" i="36"/>
  <c r="O152" i="36"/>
  <c r="N107" i="36"/>
  <c r="M92" i="36"/>
  <c r="M360" i="36"/>
  <c r="N10" i="36"/>
  <c r="M458" i="36"/>
  <c r="O91" i="36"/>
  <c r="O307" i="36"/>
  <c r="M58" i="36"/>
  <c r="O339" i="36"/>
  <c r="O490" i="36"/>
  <c r="N444" i="36"/>
  <c r="O392" i="36"/>
  <c r="M538" i="36"/>
  <c r="N399" i="36"/>
  <c r="N420" i="36"/>
  <c r="N419" i="36"/>
  <c r="N202" i="36"/>
  <c r="M28" i="36"/>
  <c r="M56" i="36"/>
  <c r="M581" i="36"/>
  <c r="M370" i="36"/>
  <c r="O256" i="36"/>
  <c r="O343" i="36"/>
  <c r="N169" i="36"/>
  <c r="N430" i="36"/>
  <c r="N99" i="36"/>
  <c r="N592" i="36"/>
  <c r="O218" i="36"/>
  <c r="M650" i="36"/>
  <c r="M661" i="36"/>
  <c r="M455" i="36"/>
  <c r="N312" i="36"/>
  <c r="O161" i="36"/>
  <c r="N156" i="36"/>
  <c r="O416" i="36"/>
  <c r="M415" i="36"/>
  <c r="M101" i="36"/>
  <c r="N429" i="36"/>
  <c r="M530" i="36"/>
  <c r="M519" i="36"/>
  <c r="N375" i="36"/>
  <c r="N569" i="36"/>
  <c r="N638" i="36"/>
  <c r="M125" i="36"/>
  <c r="M229" i="36"/>
  <c r="M345" i="36"/>
  <c r="N266" i="36"/>
  <c r="M527" i="36"/>
  <c r="O116" i="36"/>
  <c r="O349" i="36"/>
  <c r="O484" i="36"/>
  <c r="M467" i="36"/>
  <c r="M132" i="36"/>
  <c r="N406" i="36"/>
  <c r="O630" i="36"/>
  <c r="N609" i="36"/>
  <c r="M636" i="36"/>
  <c r="O206" i="36"/>
  <c r="O553" i="36"/>
  <c r="N293" i="36"/>
  <c r="M257" i="36"/>
  <c r="M545" i="36"/>
  <c r="O208" i="36"/>
  <c r="M384" i="36"/>
  <c r="M378" i="36"/>
  <c r="O325" i="36"/>
  <c r="N654" i="36"/>
  <c r="O579" i="36"/>
  <c r="M354" i="36"/>
  <c r="N422" i="36"/>
  <c r="O635" i="36"/>
  <c r="N332" i="36"/>
  <c r="O613" i="36"/>
  <c r="O592" i="36"/>
  <c r="O132" i="36"/>
  <c r="N596" i="36"/>
  <c r="M311" i="36"/>
  <c r="O21" i="36"/>
  <c r="M652" i="36"/>
  <c r="O196" i="36"/>
  <c r="N574" i="36"/>
  <c r="N227" i="36"/>
  <c r="M82" i="36"/>
  <c r="M24" i="36"/>
  <c r="M160" i="36"/>
  <c r="M621" i="36"/>
  <c r="N273" i="36"/>
  <c r="N590" i="36"/>
  <c r="M222" i="36"/>
  <c r="M412" i="36"/>
  <c r="N637" i="36"/>
  <c r="M164" i="36"/>
  <c r="O303" i="36"/>
  <c r="M258" i="36"/>
  <c r="N521" i="36"/>
  <c r="O213" i="36"/>
  <c r="N454" i="36"/>
  <c r="M48" i="36"/>
  <c r="M401" i="36"/>
  <c r="O368" i="36"/>
  <c r="N238" i="36"/>
  <c r="M180" i="36"/>
  <c r="O354" i="36"/>
  <c r="M5" i="36"/>
  <c r="N257" i="36"/>
  <c r="O366" i="36"/>
  <c r="M461" i="36"/>
  <c r="O23" i="36"/>
  <c r="O215" i="36"/>
  <c r="N131" i="36"/>
  <c r="O24" i="36"/>
  <c r="M490" i="36"/>
  <c r="N176" i="36"/>
  <c r="N286" i="36"/>
  <c r="N198" i="36"/>
  <c r="N427" i="36"/>
  <c r="O99" i="36"/>
  <c r="M295" i="36"/>
  <c r="O269" i="36"/>
  <c r="M452" i="36"/>
  <c r="M523" i="36"/>
  <c r="O402" i="36"/>
  <c r="N543" i="36"/>
  <c r="M549" i="36"/>
  <c r="O97" i="36"/>
  <c r="M57" i="36"/>
  <c r="M579" i="36"/>
  <c r="O495" i="36"/>
  <c r="N64" i="36"/>
  <c r="N557" i="36"/>
  <c r="N88" i="36"/>
  <c r="O133" i="36"/>
  <c r="M271" i="36"/>
  <c r="O581" i="36"/>
  <c r="M357" i="36"/>
  <c r="O172" i="36"/>
  <c r="M577" i="36"/>
  <c r="O183" i="36"/>
  <c r="M485" i="36"/>
  <c r="N151" i="36"/>
  <c r="N391" i="36"/>
  <c r="O319" i="36"/>
  <c r="O316" i="36"/>
  <c r="M121" i="36"/>
  <c r="N335" i="36"/>
  <c r="N650" i="36"/>
  <c r="N87" i="36"/>
  <c r="N42" i="36"/>
  <c r="O371" i="36"/>
  <c r="N51" i="36"/>
  <c r="M66" i="36"/>
  <c r="N322" i="36"/>
  <c r="M130" i="36"/>
  <c r="O632" i="36"/>
  <c r="N194" i="36"/>
  <c r="M186" i="36"/>
  <c r="M622" i="36"/>
  <c r="N73" i="36"/>
  <c r="N74" i="36"/>
  <c r="N262" i="36"/>
  <c r="N556" i="36"/>
  <c r="O58" i="36"/>
  <c r="O109" i="36"/>
  <c r="M104" i="36"/>
  <c r="O232" i="36"/>
  <c r="N549" i="36"/>
  <c r="O171" i="36"/>
  <c r="M602" i="36"/>
  <c r="O604" i="36"/>
  <c r="O186" i="36"/>
  <c r="O464" i="36"/>
  <c r="M617" i="36"/>
  <c r="O203" i="36"/>
  <c r="O71" i="36"/>
  <c r="M640" i="36"/>
  <c r="O20" i="36"/>
  <c r="O375" i="36"/>
  <c r="M170" i="36"/>
  <c r="O525" i="36"/>
  <c r="O384" i="36"/>
  <c r="N497" i="36"/>
  <c r="N69" i="36"/>
  <c r="N540" i="36"/>
  <c r="O19" i="36"/>
  <c r="O482" i="36"/>
  <c r="O614" i="36"/>
  <c r="N90" i="36"/>
  <c r="N411" i="36"/>
  <c r="M642" i="36"/>
  <c r="N629" i="36"/>
  <c r="O240" i="36"/>
  <c r="M556" i="36"/>
  <c r="N24" i="36"/>
  <c r="M655" i="36"/>
  <c r="M232" i="36"/>
  <c r="N458" i="36"/>
  <c r="O351" i="36"/>
  <c r="M565" i="36"/>
  <c r="N75" i="36"/>
  <c r="M367" i="36"/>
  <c r="N396" i="36"/>
  <c r="M430" i="36"/>
  <c r="N513" i="36"/>
  <c r="O355" i="36"/>
  <c r="M142" i="36"/>
  <c r="O15" i="36"/>
  <c r="O300" i="36"/>
  <c r="N603" i="36"/>
  <c r="O60" i="36"/>
  <c r="M505" i="36"/>
  <c r="O432" i="36"/>
  <c r="N635" i="36"/>
  <c r="N152" i="36"/>
  <c r="O264" i="36"/>
  <c r="M18" i="36"/>
  <c r="O201" i="36"/>
  <c r="M14" i="36"/>
  <c r="M361" i="36"/>
  <c r="M243" i="36"/>
  <c r="N288" i="36"/>
  <c r="M462" i="36"/>
  <c r="N255" i="36"/>
  <c r="O429" i="36"/>
  <c r="N55" i="36"/>
  <c r="M96" i="36"/>
  <c r="M417" i="36"/>
  <c r="N241" i="36"/>
  <c r="O414" i="36"/>
  <c r="N616" i="36"/>
  <c r="M55" i="36"/>
  <c r="O568" i="36"/>
  <c r="M245" i="36"/>
  <c r="M53" i="36"/>
  <c r="O266" i="36"/>
  <c r="M659" i="36"/>
  <c r="O628" i="36"/>
  <c r="M511" i="36"/>
  <c r="O324" i="36"/>
  <c r="O479" i="36"/>
  <c r="M65" i="36"/>
  <c r="N501" i="36"/>
  <c r="N393" i="36"/>
  <c r="N626" i="36"/>
  <c r="N185" i="36"/>
  <c r="N588" i="36"/>
  <c r="M356" i="36"/>
  <c r="M598" i="36"/>
  <c r="O214" i="36"/>
  <c r="M189" i="36"/>
  <c r="O224" i="36"/>
  <c r="N26" i="36"/>
  <c r="O514" i="36"/>
  <c r="O526" i="36"/>
  <c r="O650" i="36"/>
  <c r="M483" i="36"/>
  <c r="N219" i="36"/>
  <c r="O564" i="36"/>
  <c r="M445" i="36"/>
  <c r="O477" i="36"/>
  <c r="O131" i="36"/>
  <c r="O136" i="36"/>
  <c r="N130" i="36"/>
  <c r="M451" i="36"/>
  <c r="M198" i="36"/>
  <c r="M385" i="36"/>
  <c r="N624" i="36"/>
  <c r="N270" i="36"/>
  <c r="N226" i="36"/>
  <c r="M116" i="36"/>
  <c r="M332" i="36"/>
  <c r="M108" i="36"/>
  <c r="O149" i="36"/>
  <c r="M441" i="36"/>
  <c r="M374" i="36"/>
  <c r="M215" i="36"/>
  <c r="M329" i="36"/>
  <c r="M217" i="36"/>
  <c r="M442" i="36"/>
  <c r="N547" i="36"/>
  <c r="O420" i="36"/>
  <c r="O130" i="36"/>
  <c r="O12" i="36"/>
  <c r="O50" i="36"/>
  <c r="N164" i="36"/>
  <c r="N606" i="36"/>
  <c r="M251" i="36"/>
  <c r="N450" i="36"/>
  <c r="O502" i="36"/>
  <c r="N52" i="36"/>
  <c r="O602" i="36"/>
  <c r="O457" i="36"/>
  <c r="O177" i="36"/>
  <c r="O385" i="36"/>
  <c r="N641" i="36"/>
  <c r="M91" i="36"/>
  <c r="O286" i="36"/>
  <c r="M657" i="36"/>
  <c r="M395" i="36"/>
  <c r="M643" i="36"/>
  <c r="O540" i="36"/>
  <c r="M380" i="36"/>
  <c r="N215" i="36"/>
  <c r="O390" i="36"/>
  <c r="M192" i="36"/>
  <c r="O649" i="36"/>
  <c r="O278" i="36"/>
  <c r="N282" i="36"/>
  <c r="O242" i="36"/>
  <c r="M275" i="36"/>
  <c r="M126" i="36"/>
  <c r="M479" i="36"/>
  <c r="N373" i="36"/>
  <c r="O572" i="36"/>
  <c r="M124" i="36"/>
  <c r="N459" i="36"/>
  <c r="M131" i="36"/>
  <c r="N538" i="36"/>
  <c r="M281" i="36"/>
  <c r="M13" i="36"/>
  <c r="M223" i="36"/>
  <c r="M486" i="36"/>
  <c r="O364" i="36"/>
  <c r="M22" i="36"/>
  <c r="O141" i="36"/>
  <c r="N174" i="36"/>
  <c r="O274" i="36"/>
  <c r="M155" i="36"/>
  <c r="N611" i="36"/>
  <c r="N372" i="36"/>
  <c r="O95" i="36"/>
  <c r="N342" i="36"/>
  <c r="N339" i="36"/>
  <c r="M294" i="36"/>
  <c r="M201" i="36"/>
  <c r="M449" i="36"/>
  <c r="M176" i="36"/>
  <c r="O334" i="36"/>
  <c r="O326" i="36"/>
  <c r="O440" i="36"/>
  <c r="M210" i="36"/>
  <c r="O119" i="36"/>
  <c r="O442" i="36"/>
  <c r="N217" i="36"/>
  <c r="O314" i="36"/>
  <c r="N179" i="36"/>
  <c r="M457" i="36"/>
  <c r="O455" i="36"/>
  <c r="N143" i="36"/>
  <c r="N295" i="36"/>
  <c r="M315" i="36"/>
  <c r="N404" i="36"/>
  <c r="N587" i="36"/>
  <c r="M488" i="36"/>
  <c r="N319" i="36"/>
  <c r="O593" i="36"/>
  <c r="M382" i="36"/>
  <c r="N65" i="36"/>
  <c r="O329" i="36"/>
  <c r="O486" i="36"/>
  <c r="O531" i="36"/>
  <c r="M76" i="36"/>
  <c r="M634" i="36"/>
  <c r="O398" i="36"/>
  <c r="O289" i="36"/>
  <c r="N71" i="36"/>
  <c r="O164" i="36"/>
  <c r="O456" i="36"/>
  <c r="N655" i="36"/>
  <c r="M397" i="36"/>
  <c r="M264" i="36"/>
  <c r="M512" i="36"/>
  <c r="N170" i="36"/>
  <c r="N358" i="36"/>
  <c r="O659" i="36"/>
  <c r="N487" i="36"/>
  <c r="M388" i="36"/>
  <c r="M23" i="36"/>
  <c r="O619" i="36"/>
  <c r="N463" i="36"/>
  <c r="M225" i="36"/>
  <c r="M514" i="36"/>
  <c r="O397" i="36"/>
  <c r="O285" i="36"/>
  <c r="M113" i="36"/>
  <c r="M439" i="36"/>
  <c r="O347" i="36"/>
  <c r="M624" i="36"/>
  <c r="N349" i="36"/>
  <c r="N498" i="36"/>
  <c r="N220" i="36"/>
  <c r="M499" i="36"/>
  <c r="N651" i="36"/>
  <c r="O610" i="36"/>
  <c r="N440" i="36"/>
  <c r="N300" i="36"/>
  <c r="N161" i="36"/>
  <c r="O89" i="36"/>
  <c r="N551" i="36"/>
  <c r="N284" i="36"/>
  <c r="O143" i="36"/>
  <c r="N7" i="36"/>
  <c r="M593" i="36"/>
  <c r="N83" i="36"/>
  <c r="N123" i="36"/>
  <c r="N615" i="36"/>
  <c r="O435" i="36"/>
  <c r="M151" i="36"/>
  <c r="N388" i="36"/>
  <c r="O618" i="36"/>
  <c r="N357" i="36"/>
  <c r="O567" i="36"/>
  <c r="M520" i="36"/>
  <c r="N157" i="36"/>
  <c r="N485" i="36"/>
  <c r="N310" i="36"/>
  <c r="N500" i="36"/>
  <c r="M277" i="36"/>
  <c r="O551" i="36"/>
  <c r="N546" i="36"/>
  <c r="M280" i="36"/>
  <c r="O571" i="36"/>
  <c r="N369" i="36"/>
  <c r="M552" i="36"/>
  <c r="M86" i="36"/>
  <c r="O221" i="36"/>
  <c r="O126" i="36"/>
  <c r="M562" i="36"/>
  <c r="N29" i="36"/>
  <c r="M177" i="36"/>
  <c r="N659" i="36"/>
  <c r="M181" i="36"/>
  <c r="M501" i="36"/>
  <c r="O230" i="36"/>
  <c r="M535" i="36"/>
  <c r="O16" i="36"/>
  <c r="N403" i="36"/>
  <c r="M328" i="36"/>
  <c r="O505" i="36"/>
  <c r="O262" i="36"/>
  <c r="O308" i="36"/>
  <c r="O92" i="36"/>
  <c r="N150" i="36"/>
  <c r="M393" i="36"/>
  <c r="M603" i="36"/>
  <c r="N407" i="36"/>
  <c r="O82" i="36"/>
  <c r="M573" i="36"/>
  <c r="O105" i="36"/>
  <c r="N488" i="36"/>
  <c r="N576" i="36"/>
  <c r="N352" i="36"/>
  <c r="N294" i="36"/>
  <c r="M448" i="36"/>
  <c r="M291" i="36"/>
  <c r="N535" i="36"/>
  <c r="M438" i="36"/>
  <c r="N59" i="36"/>
  <c r="O249" i="36"/>
  <c r="M628" i="36"/>
  <c r="N263" i="36"/>
  <c r="O34" i="36"/>
  <c r="N144" i="36"/>
  <c r="O80" i="36"/>
  <c r="O118" i="36"/>
  <c r="N247" i="36"/>
  <c r="N79" i="36"/>
  <c r="O59" i="36"/>
  <c r="N258" i="36"/>
  <c r="N127" i="36"/>
  <c r="O387" i="36"/>
  <c r="M62" i="36"/>
  <c r="M47" i="36"/>
  <c r="N464" i="36"/>
  <c r="N190" i="36"/>
  <c r="O510" i="36"/>
  <c r="O519" i="36"/>
  <c r="N218" i="36"/>
  <c r="O104" i="36"/>
  <c r="M431" i="36"/>
  <c r="O18" i="36"/>
  <c r="N278" i="36"/>
  <c r="M78" i="36"/>
  <c r="M536" i="36"/>
  <c r="N302" i="36"/>
  <c r="N640" i="36"/>
  <c r="N230" i="36"/>
  <c r="N39" i="36"/>
  <c r="O63" i="36"/>
  <c r="N398" i="36"/>
  <c r="N363" i="36"/>
  <c r="N191" i="36"/>
  <c r="N4" i="36"/>
  <c r="N377" i="36"/>
  <c r="M306" i="36"/>
  <c r="M422" i="36"/>
  <c r="M323" i="36"/>
  <c r="M392" i="36"/>
  <c r="O562" i="36"/>
  <c r="M362" i="36"/>
  <c r="M319" i="36"/>
  <c r="M611" i="36"/>
  <c r="M99" i="36"/>
  <c r="O412" i="36"/>
  <c r="M134" i="36"/>
  <c r="M405" i="36"/>
  <c r="O7" i="36"/>
  <c r="M607" i="36"/>
  <c r="O32" i="36"/>
  <c r="M137" i="36"/>
  <c r="M88" i="36"/>
  <c r="O282" i="36"/>
  <c r="O77" i="36"/>
  <c r="M286" i="36"/>
  <c r="O168" i="36"/>
  <c r="N409" i="36"/>
  <c r="O431" i="36"/>
  <c r="N13" i="36"/>
  <c r="O11" i="36"/>
  <c r="O617" i="36"/>
  <c r="N436" i="36"/>
  <c r="O290" i="36"/>
  <c r="M220" i="36"/>
  <c r="N648" i="36"/>
  <c r="O621" i="36"/>
  <c r="M575" i="36"/>
  <c r="M446" i="36"/>
  <c r="N106" i="36"/>
  <c r="O175" i="36"/>
  <c r="O539" i="36"/>
  <c r="N389" i="36"/>
  <c r="M12" i="36"/>
  <c r="M143" i="36"/>
  <c r="M87" i="36"/>
  <c r="M146" i="36"/>
  <c r="M355" i="36"/>
  <c r="N625" i="36"/>
  <c r="N111" i="36"/>
  <c r="M70" i="36"/>
  <c r="O220" i="36"/>
  <c r="O362" i="36"/>
  <c r="O591" i="36"/>
  <c r="N382" i="36"/>
  <c r="N223" i="36"/>
  <c r="O122" i="36"/>
  <c r="N221" i="36"/>
  <c r="M185" i="36"/>
  <c r="O441" i="36"/>
  <c r="O612" i="36"/>
  <c r="O335" i="36"/>
  <c r="N326" i="36"/>
  <c r="N623" i="36"/>
  <c r="O61" i="36"/>
  <c r="N113" i="36"/>
  <c r="O79" i="36"/>
  <c r="M578" i="36"/>
  <c r="N495" i="36"/>
  <c r="O187" i="36"/>
  <c r="O246" i="36"/>
  <c r="N448" i="36"/>
  <c r="O406" i="36"/>
  <c r="N149" i="36"/>
  <c r="N405" i="36"/>
  <c r="O403" i="36"/>
  <c r="M528" i="36"/>
  <c r="N136" i="36"/>
  <c r="N234" i="36"/>
  <c r="O360" i="36"/>
  <c r="M278" i="36"/>
  <c r="M163" i="36"/>
  <c r="M231" i="36"/>
  <c r="O275" i="36"/>
  <c r="O616" i="36"/>
  <c r="N296" i="36"/>
  <c r="O367" i="36"/>
  <c r="M316" i="36"/>
  <c r="O424" i="36"/>
  <c r="N548" i="36"/>
  <c r="M407" i="36"/>
  <c r="N456" i="36"/>
  <c r="N110" i="36"/>
  <c r="N494" i="36"/>
  <c r="O42" i="36"/>
  <c r="N105" i="36"/>
  <c r="O541" i="36"/>
  <c r="M68" i="36"/>
  <c r="N438" i="36"/>
  <c r="M347" i="36"/>
  <c r="M95" i="36"/>
  <c r="O594" i="36"/>
  <c r="M616" i="36"/>
  <c r="N243" i="36"/>
  <c r="O515" i="36"/>
  <c r="O193" i="36"/>
  <c r="O124" i="36"/>
  <c r="N559" i="36"/>
  <c r="O87" i="36"/>
  <c r="M120" i="36"/>
  <c r="N242" i="36"/>
  <c r="M188" i="36"/>
  <c r="N101" i="36"/>
  <c r="O587" i="36"/>
  <c r="O578" i="36"/>
  <c r="N533" i="36"/>
  <c r="N585" i="36"/>
  <c r="O66" i="36"/>
  <c r="O43" i="36"/>
  <c r="N649" i="36"/>
  <c r="M297" i="36"/>
  <c r="M464" i="36"/>
  <c r="M11" i="36"/>
  <c r="M148" i="36"/>
  <c r="M71" i="36"/>
  <c r="N203" i="36"/>
  <c r="O430" i="36"/>
  <c r="M105" i="36"/>
  <c r="N532" i="36"/>
  <c r="N173" i="36"/>
  <c r="N348" i="36"/>
  <c r="N5" i="36"/>
  <c r="N432" i="36"/>
  <c r="O315" i="36"/>
  <c r="M4" i="36"/>
  <c r="O426" i="36"/>
  <c r="O127" i="36"/>
  <c r="O74" i="36"/>
  <c r="M259" i="36"/>
  <c r="O304" i="36"/>
  <c r="O400" i="36"/>
  <c r="M399" i="36"/>
  <c r="N46" i="36"/>
  <c r="M296" i="36"/>
  <c r="M496" i="36"/>
  <c r="O44" i="36"/>
  <c r="N8" i="36"/>
  <c r="O209" i="36"/>
  <c r="N529" i="36"/>
  <c r="M638" i="36"/>
  <c r="N321" i="36"/>
  <c r="O27" i="36"/>
  <c r="N344" i="36"/>
  <c r="O181" i="36"/>
  <c r="N3" i="36"/>
  <c r="O547" i="36"/>
  <c r="M613" i="36"/>
  <c r="M216" i="36"/>
  <c r="O460" i="36"/>
  <c r="N80" i="36"/>
  <c r="N246" i="36"/>
  <c r="N155" i="36"/>
  <c r="M103" i="36"/>
  <c r="N579" i="36"/>
  <c r="O379" i="36"/>
  <c r="N187" i="36"/>
  <c r="N103" i="36"/>
  <c r="O117" i="36"/>
  <c r="N350" i="36"/>
  <c r="O549" i="36"/>
  <c r="M560" i="36"/>
  <c r="N639" i="36"/>
  <c r="M546" i="36"/>
  <c r="M429" i="36"/>
  <c r="M629" i="36"/>
  <c r="M221" i="36"/>
  <c r="O405" i="36"/>
  <c r="M313" i="36"/>
  <c r="N28" i="36"/>
  <c r="N214" i="36"/>
  <c r="N159" i="36"/>
  <c r="M127" i="36"/>
  <c r="M542" i="36"/>
  <c r="M465" i="36"/>
  <c r="N530" i="36"/>
  <c r="M193" i="36"/>
  <c r="O165" i="36"/>
  <c r="N468" i="36"/>
  <c r="O280" i="36"/>
  <c r="O251" i="36"/>
  <c r="O302" i="36"/>
  <c r="N516" i="36"/>
  <c r="O205" i="36"/>
  <c r="M10" i="36"/>
  <c r="M521" i="36"/>
  <c r="O363" i="36"/>
  <c r="N522" i="36"/>
  <c r="M166" i="36"/>
  <c r="N249" i="36"/>
  <c r="N305" i="36"/>
  <c r="O107" i="36"/>
  <c r="N631" i="36"/>
  <c r="O395" i="36"/>
  <c r="O253" i="36"/>
  <c r="M614" i="36"/>
  <c r="N591" i="36"/>
  <c r="M118" i="36"/>
  <c r="O589" i="36"/>
  <c r="M81" i="36"/>
  <c r="O624" i="36"/>
  <c r="M522" i="36"/>
  <c r="O383" i="36"/>
  <c r="O298" i="36"/>
  <c r="M358" i="36"/>
  <c r="N307" i="36"/>
  <c r="O361" i="36"/>
  <c r="O56" i="36"/>
  <c r="M604" i="36"/>
  <c r="O313" i="36"/>
  <c r="N502" i="36"/>
  <c r="N208" i="36"/>
  <c r="O600" i="36"/>
  <c r="N304" i="36"/>
  <c r="M37" i="36"/>
  <c r="M226" i="36"/>
  <c r="M135" i="36"/>
  <c r="O530" i="36"/>
  <c r="N552" i="36"/>
  <c r="M597" i="36"/>
  <c r="O374" i="36"/>
  <c r="M333" i="36"/>
  <c r="N558" i="36"/>
  <c r="N299" i="36"/>
  <c r="N6" i="36"/>
  <c r="M563" i="36"/>
  <c r="N200" i="36"/>
  <c r="O151" i="36"/>
  <c r="M509" i="36"/>
  <c r="N439" i="36"/>
  <c r="M567" i="36"/>
  <c r="O467" i="36"/>
  <c r="N477" i="36"/>
  <c r="N275" i="36"/>
  <c r="N612" i="36"/>
  <c r="O417" i="36"/>
  <c r="O386" i="36"/>
  <c r="N272" i="36"/>
  <c r="N311" i="36"/>
  <c r="O328" i="36"/>
  <c r="N484" i="36"/>
  <c r="O376" i="36"/>
  <c r="N526" i="36"/>
  <c r="N431" i="36"/>
  <c r="O310" i="36"/>
  <c r="O574" i="36"/>
  <c r="O341" i="36"/>
  <c r="N397" i="36"/>
  <c r="N364" i="36"/>
  <c r="N415" i="36"/>
  <c r="M365" i="36"/>
  <c r="N279" i="36"/>
  <c r="O267" i="36"/>
  <c r="M209" i="36"/>
  <c r="N27" i="36"/>
  <c r="O503" i="36"/>
  <c r="N489" i="36"/>
  <c r="N594" i="36"/>
  <c r="N12" i="36"/>
  <c r="N469" i="36"/>
  <c r="N193" i="36"/>
  <c r="N515" i="36"/>
  <c r="N256" i="36"/>
  <c r="M299" i="36"/>
  <c r="N44" i="36"/>
  <c r="O377" i="36"/>
  <c r="N610" i="36"/>
  <c r="N78" i="36"/>
  <c r="N653" i="36"/>
  <c r="O69" i="36"/>
  <c r="N186" i="36"/>
  <c r="N54" i="36"/>
  <c r="O419" i="36"/>
  <c r="N30" i="36"/>
  <c r="M587" i="36"/>
  <c r="N167" i="36"/>
  <c r="M426" i="36"/>
  <c r="N589" i="36"/>
  <c r="O4" i="36"/>
  <c r="O646" i="36"/>
  <c r="M242" i="36"/>
  <c r="N560" i="36"/>
  <c r="N428" i="36"/>
  <c r="N281" i="36"/>
  <c r="N507" i="36"/>
  <c r="M307" i="36"/>
  <c r="O115" i="36"/>
  <c r="M480" i="36"/>
  <c r="N499" i="36"/>
  <c r="O231" i="36"/>
  <c r="O500" i="36"/>
  <c r="N61" i="36"/>
  <c r="M171" i="36"/>
  <c r="M261" i="36"/>
  <c r="O83" i="36"/>
  <c r="M635" i="36"/>
  <c r="N512" i="36"/>
  <c r="M247" i="36"/>
  <c r="N565" i="36"/>
  <c r="M570" i="36"/>
  <c r="N271" i="36"/>
  <c r="O447" i="36"/>
  <c r="M588" i="36"/>
  <c r="N531" i="36"/>
  <c r="O188" i="36"/>
  <c r="M133" i="36"/>
  <c r="M304" i="36"/>
  <c r="O550" i="36"/>
  <c r="O121" i="36"/>
  <c r="N33" i="36"/>
  <c r="N23" i="36"/>
  <c r="M558" i="36"/>
  <c r="N248" i="36"/>
  <c r="N57" i="36"/>
  <c r="N56" i="36"/>
  <c r="M595" i="36"/>
  <c r="M572" i="36"/>
  <c r="O356" i="36"/>
  <c r="O191" i="36"/>
  <c r="M15" i="36"/>
  <c r="O204" i="36"/>
  <c r="M403" i="36"/>
  <c r="N325" i="36"/>
  <c r="N613" i="36"/>
  <c r="M517" i="36"/>
  <c r="O110" i="36"/>
  <c r="N423" i="36"/>
  <c r="M230" i="36"/>
  <c r="O498" i="36"/>
  <c r="O626" i="36"/>
  <c r="N189" i="36"/>
  <c r="M626" i="36"/>
  <c r="M187" i="36"/>
  <c r="O580" i="36"/>
  <c r="M632" i="36"/>
  <c r="N506" i="36"/>
  <c r="N633" i="36"/>
  <c r="M507" i="36"/>
  <c r="N204" i="36"/>
  <c r="M633" i="36"/>
  <c r="N291" i="36"/>
  <c r="M391" i="36"/>
  <c r="M376" i="36"/>
  <c r="O6" i="36"/>
  <c r="O458" i="36"/>
  <c r="M102" i="36"/>
  <c r="N126" i="36"/>
  <c r="N416" i="36"/>
  <c r="O410" i="36"/>
  <c r="N233" i="36"/>
  <c r="N122" i="36"/>
  <c r="M44" i="36"/>
  <c r="O139" i="36"/>
  <c r="O111" i="36"/>
  <c r="N323" i="36"/>
  <c r="M584" i="36"/>
  <c r="N102" i="36"/>
  <c r="M529" i="36"/>
  <c r="O576" i="36"/>
  <c r="M484" i="36"/>
  <c r="M204" i="36"/>
  <c r="O277" i="36"/>
  <c r="O17" i="36"/>
  <c r="M427" i="36"/>
  <c r="O138" i="36"/>
  <c r="O391" i="36"/>
  <c r="N287" i="36"/>
  <c r="M20" i="36"/>
  <c r="M637" i="36"/>
  <c r="N245" i="36"/>
  <c r="O312" i="36"/>
  <c r="N292" i="36"/>
  <c r="M35" i="36"/>
  <c r="N527" i="36"/>
  <c r="O352" i="36"/>
  <c r="N181" i="36"/>
  <c r="O258" i="36"/>
  <c r="O372" i="36"/>
  <c r="O575" i="36"/>
  <c r="O120" i="36"/>
  <c r="O211" i="36"/>
  <c r="O202" i="36"/>
  <c r="N479" i="36"/>
  <c r="M139" i="36"/>
  <c r="M89" i="36"/>
  <c r="M432" i="36"/>
  <c r="M504" i="36"/>
  <c r="O13" i="36"/>
  <c r="O309" i="36"/>
  <c r="M398" i="36"/>
  <c r="N235" i="36"/>
  <c r="O345" i="36"/>
  <c r="O544" i="36"/>
  <c r="M3" i="36"/>
  <c r="M601" i="36"/>
  <c r="M75" i="36"/>
  <c r="N142" i="36"/>
  <c r="N627" i="36"/>
  <c r="O332" i="36"/>
  <c r="M73" i="36"/>
  <c r="O462" i="36"/>
  <c r="N133" i="36"/>
  <c r="N70" i="36"/>
  <c r="M326" i="36"/>
  <c r="O524" i="36"/>
  <c r="N433" i="36"/>
  <c r="N553" i="36"/>
  <c r="N410" i="36"/>
  <c r="M325" i="36"/>
  <c r="M159" i="36"/>
  <c r="M339" i="36"/>
  <c r="M566" i="36"/>
  <c r="M590" i="36"/>
  <c r="M199" i="36"/>
  <c r="M72" i="36"/>
  <c r="N236" i="36"/>
  <c r="M500" i="36"/>
  <c r="O641" i="36"/>
  <c r="N562" i="36"/>
  <c r="M300" i="36"/>
  <c r="M140" i="36"/>
  <c r="M495" i="36"/>
  <c r="M284" i="36"/>
  <c r="N460" i="36"/>
  <c r="O446" i="36"/>
  <c r="N524" i="36"/>
  <c r="M167" i="36"/>
  <c r="M351" i="36"/>
  <c r="M585" i="36"/>
  <c r="O235" i="36"/>
  <c r="N81" i="36"/>
  <c r="N274" i="36"/>
  <c r="O606" i="36"/>
  <c r="M469" i="36"/>
  <c r="N541" i="36"/>
  <c r="N555" i="36"/>
  <c r="M263" i="36"/>
  <c r="M16" i="36"/>
  <c r="M308" i="36"/>
  <c r="M416" i="36"/>
  <c r="M466" i="36"/>
  <c r="M240" i="36"/>
  <c r="M371" i="36"/>
  <c r="M202" i="36"/>
  <c r="O228" i="36"/>
  <c r="N38" i="36"/>
  <c r="O344" i="36"/>
  <c r="O357" i="36"/>
  <c r="N94" i="36"/>
  <c r="M94" i="36"/>
  <c r="M117" i="36"/>
  <c r="M564" i="36"/>
  <c r="N443" i="36"/>
  <c r="M274" i="36"/>
  <c r="M468" i="36"/>
  <c r="M569" i="36"/>
  <c r="O359" i="36"/>
  <c r="N184" i="36"/>
  <c r="O633" i="36"/>
  <c r="O648" i="36"/>
  <c r="N297" i="36"/>
  <c r="N395" i="36"/>
  <c r="M411" i="36"/>
  <c r="N492" i="36"/>
  <c r="N35" i="36"/>
  <c r="O102" i="36"/>
  <c r="O407" i="36"/>
  <c r="M515" i="36"/>
  <c r="O195" i="36"/>
  <c r="M219" i="36"/>
  <c r="N154" i="36"/>
  <c r="M390" i="36"/>
  <c r="N158" i="36"/>
  <c r="O521" i="36"/>
  <c r="O10" i="36"/>
  <c r="N379" i="36"/>
  <c r="O41" i="36"/>
  <c r="O25" i="36"/>
  <c r="O174" i="36"/>
  <c r="N483" i="36"/>
  <c r="N264" i="36"/>
  <c r="N384" i="36"/>
  <c r="M436" i="36"/>
  <c r="O86" i="36"/>
  <c r="M260" i="36"/>
  <c r="M197" i="36"/>
  <c r="N50" i="36"/>
  <c r="O625" i="36"/>
  <c r="M645" i="36"/>
  <c r="O471" i="36"/>
  <c r="N162" i="36"/>
  <c r="O350" i="36"/>
  <c r="M227" i="36"/>
  <c r="M623" i="36"/>
  <c r="O639" i="36"/>
  <c r="M518" i="36"/>
  <c r="M26" i="36"/>
  <c r="N280" i="36"/>
  <c r="O623" i="36"/>
  <c r="O597" i="36"/>
  <c r="O51" i="36"/>
  <c r="M594" i="36"/>
  <c r="N47" i="36"/>
  <c r="O226" i="36"/>
  <c r="M38" i="36"/>
  <c r="O263" i="36"/>
  <c r="M211" i="36"/>
  <c r="N43" i="36"/>
  <c r="M43" i="36"/>
  <c r="O53" i="36"/>
  <c r="O653" i="36"/>
  <c r="O622" i="36"/>
  <c r="O481" i="36"/>
  <c r="N45" i="36"/>
  <c r="N216" i="36"/>
  <c r="M513" i="36"/>
  <c r="N207" i="36"/>
  <c r="N180" i="36"/>
  <c r="M138" i="36"/>
  <c r="N643" i="36"/>
  <c r="N338" i="36"/>
  <c r="N385" i="36"/>
  <c r="N308" i="36"/>
  <c r="M203" i="36"/>
  <c r="N222" i="36"/>
  <c r="N644" i="36"/>
  <c r="N601" i="36"/>
  <c r="M168" i="36"/>
  <c r="O499" i="36"/>
  <c r="O538" i="36"/>
  <c r="M580" i="36"/>
  <c r="M34" i="36"/>
  <c r="N537" i="36"/>
  <c r="N447" i="36"/>
  <c r="N210" i="36"/>
  <c r="N595" i="36"/>
  <c r="M52" i="36"/>
  <c r="N95" i="36"/>
  <c r="O35" i="36"/>
  <c r="O437" i="36"/>
  <c r="O88" i="36"/>
  <c r="N520" i="36"/>
  <c r="O166" i="36"/>
  <c r="M107" i="36"/>
  <c r="M51" i="36"/>
  <c r="O55" i="36"/>
  <c r="N571" i="36"/>
  <c r="M310" i="36"/>
  <c r="M498" i="36"/>
  <c r="M129" i="36"/>
  <c r="O145" i="36"/>
  <c r="O39" i="36"/>
  <c r="N660" i="36"/>
  <c r="O598" i="36"/>
  <c r="O173" i="36"/>
  <c r="N563" i="36"/>
  <c r="O658" i="36"/>
  <c r="M550" i="36"/>
  <c r="N252" i="36"/>
  <c r="N58" i="36"/>
  <c r="M335" i="36"/>
  <c r="O512" i="36"/>
  <c r="N453" i="36"/>
  <c r="M534" i="36"/>
  <c r="N316" i="36"/>
  <c r="N353" i="36"/>
  <c r="N413" i="36"/>
  <c r="M208" i="36"/>
  <c r="N67" i="36"/>
  <c r="N138" i="36"/>
  <c r="M254" i="36"/>
  <c r="N620" i="36"/>
  <c r="M31" i="36"/>
  <c r="N232" i="36"/>
  <c r="M631" i="36"/>
  <c r="N534" i="3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hpheifer</author>
    <author>Pheifer, Henly</author>
  </authors>
  <commentList>
    <comment ref="I11" authorId="0" shapeId="0" xr:uid="{55B6A6F6-F5F9-4024-A7D3-813B11BA542E}">
      <text>
        <r>
          <rPr>
            <sz val="9"/>
            <color indexed="81"/>
            <rFont val="Tahoma"/>
            <family val="2"/>
          </rPr>
          <t>High traffic volume streets (i.e. expressways, major arterials, minor arterials, industrial/commercial collectors, residential major collectors, residential minor collectors, and industrial/commercial locals), including associated approaches</t>
        </r>
      </text>
    </comment>
    <comment ref="I12" authorId="0" shapeId="0" xr:uid="{1B79A1BC-7E44-4428-9904-DF4500B27E77}">
      <text>
        <r>
          <rPr>
            <sz val="9"/>
            <color indexed="81"/>
            <rFont val="Tahoma"/>
            <family val="2"/>
          </rPr>
          <t>High traffic volume streets (i.e. expressways, major arterials, minor arterials, industrial/commercial collectors, residential major collectors, residential minor collectors, and industrial/commercial locals), including associated approaches</t>
        </r>
      </text>
    </comment>
    <comment ref="I13" authorId="0" shapeId="0" xr:uid="{6917842C-BBBC-460F-A86C-DFAE65FE5B0C}">
      <text>
        <r>
          <rPr>
            <sz val="9"/>
            <color indexed="81"/>
            <rFont val="Tahoma"/>
            <family val="2"/>
          </rPr>
          <t xml:space="preserve">Low traffic volume streets (i.e. residential locals and public lanes), including associated approaches
</t>
        </r>
      </text>
    </comment>
    <comment ref="I14" authorId="0" shapeId="0" xr:uid="{5E1036EB-DFCE-4376-B0E1-C1753B6C2990}">
      <text>
        <r>
          <rPr>
            <sz val="9"/>
            <color indexed="81"/>
            <rFont val="Tahoma"/>
            <family val="2"/>
          </rPr>
          <t xml:space="preserve">Low traffic volume streets (i.e. residential locals and public lanes), including associated approaches
</t>
        </r>
      </text>
    </comment>
    <comment ref="I15" authorId="0" shapeId="0" xr:uid="{1C0273FC-6FA9-46C3-83AA-573964C49CB0}">
      <text>
        <r>
          <rPr>
            <b/>
            <sz val="9"/>
            <color indexed="81"/>
            <rFont val="Tahoma"/>
            <family val="2"/>
          </rPr>
          <t xml:space="preserve">Low traffic volume streets (i.e. residential locals and public lanes), including associated approaches
</t>
        </r>
      </text>
    </comment>
    <comment ref="I19" authorId="0" shapeId="0" xr:uid="{AB5230AC-3198-442B-99B8-0BF3FE14A11B}">
      <text>
        <r>
          <rPr>
            <sz val="9"/>
            <color indexed="81"/>
            <rFont val="Tahoma"/>
            <family val="2"/>
          </rPr>
          <t>High traffic volume streets (i.e. expressways, major arterials, minor arterials, industrial/commercial collectors, residential major collectors, residential minor collectors, and industrial/commercial locals), including associated approaches</t>
        </r>
      </text>
    </comment>
    <comment ref="I20" authorId="0" shapeId="0" xr:uid="{1E9AF0D9-DD6B-4C68-B0DD-2F1677436969}">
      <text>
        <r>
          <rPr>
            <sz val="9"/>
            <color indexed="81"/>
            <rFont val="Tahoma"/>
            <family val="2"/>
          </rPr>
          <t>High traffic volume streets (i.e. expressways, major arterials, minor arterials, industrial/commercial collectors, residential major collectors, residential minor collectors, and industrial/commercial locals), including associated approaches</t>
        </r>
      </text>
    </comment>
    <comment ref="I21" authorId="0" shapeId="0" xr:uid="{703BC3C7-8CD9-4754-963F-89C8E323B8B5}">
      <text>
        <r>
          <rPr>
            <sz val="9"/>
            <color indexed="81"/>
            <rFont val="Tahoma"/>
            <family val="2"/>
          </rPr>
          <t xml:space="preserve">Low traffic volume streets (i.e. residential locals and public lanes), including associated approaches
</t>
        </r>
      </text>
    </comment>
    <comment ref="I22" authorId="0" shapeId="0" xr:uid="{E61322C2-00DB-4E08-8AA3-FAA8D75C7BD2}">
      <text>
        <r>
          <rPr>
            <sz val="9"/>
            <color indexed="81"/>
            <rFont val="Tahoma"/>
            <family val="2"/>
          </rPr>
          <t xml:space="preserve">Low traffic volume streets (i.e. residential locals and public lanes), including associated approaches
</t>
        </r>
      </text>
    </comment>
    <comment ref="I23" authorId="0" shapeId="0" xr:uid="{961B5906-3281-487E-BCD4-E853456F058C}">
      <text>
        <r>
          <rPr>
            <b/>
            <sz val="9"/>
            <color indexed="81"/>
            <rFont val="Tahoma"/>
            <family val="2"/>
          </rPr>
          <t xml:space="preserve">Low traffic volume streets (i.e. residential locals and public lanes), including associated approaches
</t>
        </r>
      </text>
    </comment>
    <comment ref="I28" authorId="0" shapeId="0" xr:uid="{579EA2BD-AFD9-46C0-8709-32D09ECE2908}">
      <text>
        <r>
          <rPr>
            <sz val="9"/>
            <color indexed="81"/>
            <rFont val="Tahoma"/>
            <family val="2"/>
          </rPr>
          <t>High traffic volume streets (i.e. expressways, major arterials, minor arterials, industrial/commercial collectors, residential major collectors, residential minor collectors, and industrial/commercial locals), including associated approaches</t>
        </r>
      </text>
    </comment>
    <comment ref="I29" authorId="0" shapeId="0" xr:uid="{0D65E6A4-3485-4D5D-8915-E1778DA05C28}">
      <text>
        <r>
          <rPr>
            <sz val="9"/>
            <color indexed="81"/>
            <rFont val="Tahoma"/>
            <family val="2"/>
          </rPr>
          <t>High traffic volume streets (i.e. expressways, major arterials, minor arterials, industrial/commercial collectors, residential major collectors, residential minor collectors, and industrial/commercial locals), including associated approaches</t>
        </r>
      </text>
    </comment>
    <comment ref="I30" authorId="0" shapeId="0" xr:uid="{A9F60F7A-4415-4C4F-8078-02DE966F60FD}">
      <text>
        <r>
          <rPr>
            <sz val="9"/>
            <color indexed="81"/>
            <rFont val="Tahoma"/>
            <family val="2"/>
          </rPr>
          <t xml:space="preserve">Low traffic volume streets (i.e. residential locals and public lanes), including associated approaches
</t>
        </r>
      </text>
    </comment>
    <comment ref="I31" authorId="0" shapeId="0" xr:uid="{E372B29D-A3EB-4216-9347-D220CFC40962}">
      <text>
        <r>
          <rPr>
            <sz val="9"/>
            <color indexed="81"/>
            <rFont val="Tahoma"/>
            <family val="2"/>
          </rPr>
          <t xml:space="preserve">Low traffic volume streets (i.e. residential locals and public lanes), including associated approaches
</t>
        </r>
      </text>
    </comment>
    <comment ref="I32" authorId="0" shapeId="0" xr:uid="{FDAB7591-1E8A-4B3F-BD11-396C59900B0C}">
      <text>
        <r>
          <rPr>
            <b/>
            <sz val="9"/>
            <color indexed="81"/>
            <rFont val="Tahoma"/>
            <family val="2"/>
          </rPr>
          <t xml:space="preserve">Low traffic volume streets (i.e. residential locals and public lanes), including associated approaches
</t>
        </r>
      </text>
    </comment>
    <comment ref="I191" authorId="1" shapeId="0" xr:uid="{F56E2A22-28F2-40B2-9131-4F5FF74DEE95}">
      <text>
        <r>
          <rPr>
            <sz val="8"/>
            <color indexed="81"/>
            <rFont val="Tahoma"/>
            <family val="2"/>
          </rPr>
          <t>Differs from CW3335 as incidental edging support where required is  included &amp; 30 mm of bedding sand is specified vs 15 mm for limestone base ( CW3335)</t>
        </r>
      </text>
    </comment>
    <comment ref="I425" authorId="1" shapeId="0" xr:uid="{26AE2F05-A7C7-4F3B-AA3A-444373BEFEFC}">
      <text>
        <r>
          <rPr>
            <sz val="8"/>
            <color indexed="81"/>
            <rFont val="Tahoma"/>
            <family val="2"/>
          </rPr>
          <t>Differs from CW3335 as incidental edging support where required is  included &amp; 30 mm of bedding sand is specified vs 15 mm for limestone base ( CW3335)</t>
        </r>
      </text>
    </comment>
    <comment ref="I427" authorId="1" shapeId="0" xr:uid="{19DD4730-F0DA-4C19-B663-3BB305FDD056}">
      <text>
        <r>
          <rPr>
            <sz val="8"/>
            <color indexed="81"/>
            <rFont val="Tahoma"/>
            <family val="2"/>
          </rPr>
          <t xml:space="preserve">Differs from CW3330 as incidental edging support where required is not included &amp; 15 mm of bedding sand is specified vs 30mm for limestone base ( CW3330)
</t>
        </r>
      </text>
    </comment>
    <comment ref="E478" authorId="2" shapeId="0" xr:uid="{D4970C26-8C64-4ABF-BF9A-D16DA0A1383C}">
      <text>
        <r>
          <rPr>
            <b/>
            <sz val="9"/>
            <color indexed="81"/>
            <rFont val="Tahoma"/>
            <family val="2"/>
          </rPr>
          <t>Pheifer, Henly:</t>
        </r>
        <r>
          <rPr>
            <sz val="9"/>
            <color indexed="81"/>
            <rFont val="Tahoma"/>
            <family val="2"/>
          </rPr>
          <t xml:space="preserve">
old version has vert m ( no period)</t>
        </r>
      </text>
    </comment>
    <comment ref="E479" authorId="2" shapeId="0" xr:uid="{6CEB0078-D137-432C-B2DD-CCDE41C74E7A}">
      <text>
        <r>
          <rPr>
            <b/>
            <sz val="9"/>
            <color indexed="81"/>
            <rFont val="Tahoma"/>
            <family val="2"/>
          </rPr>
          <t>Pheifer, Henly:</t>
        </r>
        <r>
          <rPr>
            <sz val="9"/>
            <color indexed="81"/>
            <rFont val="Tahoma"/>
            <family val="2"/>
          </rPr>
          <t xml:space="preserve">
old version has vert m ( no period)</t>
        </r>
      </text>
    </comment>
  </commentList>
</comments>
</file>

<file path=xl/sharedStrings.xml><?xml version="1.0" encoding="utf-8"?>
<sst xmlns="http://schemas.openxmlformats.org/spreadsheetml/2006/main" count="7475" uniqueCount="2022">
  <si>
    <t>E050A</t>
  </si>
  <si>
    <t>Catch Basin Cleaning</t>
  </si>
  <si>
    <t xml:space="preserve">See CW 1120-R1 Section 3.8 </t>
  </si>
  <si>
    <t>E.30</t>
  </si>
  <si>
    <t xml:space="preserve">As a final check,  with the worksheet protected try entering a unit price ( $1 helps confirm the "Amount" column formula is correct) into each and every unlocked cell.  Note: if cell locking is correct you will only be able to enter prices in the appropriate unit price cells for pay items with units. </t>
  </si>
  <si>
    <t>E17</t>
  </si>
  <si>
    <t xml:space="preserve">CW 3235-R9  </t>
  </si>
  <si>
    <t>150 mm Reinforced Sidewalk</t>
  </si>
  <si>
    <t>Removing and Lowering Existing Hydrant</t>
  </si>
  <si>
    <t>Salt Tolerant Grass Seeding</t>
  </si>
  <si>
    <t>100 mm Sidewalk</t>
  </si>
  <si>
    <t>CW 2130-R12</t>
  </si>
  <si>
    <t>CW 3120-R4</t>
  </si>
  <si>
    <r>
      <t>Review the results in the format columns.  Use the "</t>
    </r>
    <r>
      <rPr>
        <i/>
        <sz val="12"/>
        <rFont val="Arial"/>
        <family val="2"/>
      </rPr>
      <t>Numbers Formats</t>
    </r>
    <r>
      <rPr>
        <sz val="12"/>
        <rFont val="Arial"/>
        <family val="2"/>
      </rPr>
      <t xml:space="preserve">" worksheet to confirm formats. </t>
    </r>
  </si>
  <si>
    <t>Type A - Using existing hydrant tee and extending lead pipe</t>
  </si>
  <si>
    <t xml:space="preserve">Relocating Existing Hydrant - Type B </t>
  </si>
  <si>
    <t xml:space="preserve">Type B - Abandoning existing hydrant tee. Contractor has option of installing new tee or using a tapping sleeve and valve. </t>
  </si>
  <si>
    <t>Abandonment of Hydrant Tee on Watermains in Service</t>
  </si>
  <si>
    <t>Copy&amp;Paste Checking Formulas</t>
  </si>
  <si>
    <t xml:space="preserve">Standard Detail must be Referenced </t>
  </si>
  <si>
    <t>Standard Detail must be Referenced</t>
  </si>
  <si>
    <t>Crack and Seating Pavement</t>
  </si>
  <si>
    <t>Abandoning Existing Drainage Inlets</t>
  </si>
  <si>
    <t>F027</t>
  </si>
  <si>
    <t>F.20</t>
  </si>
  <si>
    <t>F028</t>
  </si>
  <si>
    <t>Adjustment of Traffic Signal Service Box Frames</t>
  </si>
  <si>
    <t>CW 3520-R7</t>
  </si>
  <si>
    <t xml:space="preserve">To do this right click on the worksheet name tab with both workbooks open. </t>
  </si>
  <si>
    <r>
      <t xml:space="preserve">Select the "Match" column and use </t>
    </r>
    <r>
      <rPr>
        <b/>
        <sz val="12"/>
        <rFont val="Arial"/>
        <family val="2"/>
      </rPr>
      <t>[Data- Filter- Auto filter]</t>
    </r>
    <r>
      <rPr>
        <sz val="12"/>
        <rFont val="Arial"/>
        <family val="2"/>
      </rPr>
      <t xml:space="preserve"> then select '#N/A'.</t>
    </r>
  </si>
  <si>
    <t>C047</t>
  </si>
  <si>
    <t>C050</t>
  </si>
  <si>
    <t>C051</t>
  </si>
  <si>
    <t>C052</t>
  </si>
  <si>
    <t>C053</t>
  </si>
  <si>
    <t>C054</t>
  </si>
  <si>
    <t>C055</t>
  </si>
  <si>
    <t>D003</t>
  </si>
  <si>
    <t>D</t>
  </si>
  <si>
    <t>E.7</t>
  </si>
  <si>
    <t>E.8</t>
  </si>
  <si>
    <t>E.9</t>
  </si>
  <si>
    <t>E.10</t>
  </si>
  <si>
    <t>E.11</t>
  </si>
  <si>
    <t>E.12</t>
  </si>
  <si>
    <t>E.13</t>
  </si>
  <si>
    <t>E.14</t>
  </si>
  <si>
    <t>E.15</t>
  </si>
  <si>
    <t>E.16</t>
  </si>
  <si>
    <t>E.17</t>
  </si>
  <si>
    <t>E.18</t>
  </si>
  <si>
    <t>E.19</t>
  </si>
  <si>
    <t>E.20</t>
  </si>
  <si>
    <t>E009</t>
  </si>
  <si>
    <t>E010</t>
  </si>
  <si>
    <t>E011</t>
  </si>
  <si>
    <t>E012</t>
  </si>
  <si>
    <t>E013</t>
  </si>
  <si>
    <t>E014</t>
  </si>
  <si>
    <t>E015</t>
  </si>
  <si>
    <t>E016</t>
  </si>
  <si>
    <t>E017</t>
  </si>
  <si>
    <t>E018</t>
  </si>
  <si>
    <t>E019</t>
  </si>
  <si>
    <t>E020</t>
  </si>
  <si>
    <t>E021</t>
  </si>
  <si>
    <t>E022</t>
  </si>
  <si>
    <t>E023</t>
  </si>
  <si>
    <t>E024</t>
  </si>
  <si>
    <t>E025</t>
  </si>
  <si>
    <t>E026</t>
  </si>
  <si>
    <t>E028</t>
  </si>
  <si>
    <t>E029</t>
  </si>
  <si>
    <t>E031</t>
  </si>
  <si>
    <t>E032</t>
  </si>
  <si>
    <t>E033</t>
  </si>
  <si>
    <t>E034</t>
  </si>
  <si>
    <t>E035</t>
  </si>
  <si>
    <t>E036</t>
  </si>
  <si>
    <t>E037</t>
  </si>
  <si>
    <t>E038</t>
  </si>
  <si>
    <t>E039</t>
  </si>
  <si>
    <t>E040</t>
  </si>
  <si>
    <t>E041</t>
  </si>
  <si>
    <t>E042</t>
  </si>
  <si>
    <t>E043</t>
  </si>
  <si>
    <t>E044</t>
  </si>
  <si>
    <t>F013</t>
  </si>
  <si>
    <t>F015</t>
  </si>
  <si>
    <t>H002</t>
  </si>
  <si>
    <t>H003</t>
  </si>
  <si>
    <t>H004</t>
  </si>
  <si>
    <t>H005</t>
  </si>
  <si>
    <t>Sub-Grade Compaction</t>
  </si>
  <si>
    <t>50 - 100 mm Depth (Asphalt)</t>
  </si>
  <si>
    <t>50 - 100 mm Depth (Concrete)</t>
  </si>
  <si>
    <t xml:space="preserve"> iv)</t>
  </si>
  <si>
    <t>Crack Sealing</t>
  </si>
  <si>
    <t xml:space="preserve">Reflective Crack Maintenance </t>
  </si>
  <si>
    <t>Planing of Pavement</t>
  </si>
  <si>
    <t>Stripping and Stockpiling Topsoil</t>
  </si>
  <si>
    <t>A.3</t>
  </si>
  <si>
    <t>A.4</t>
  </si>
  <si>
    <t>A.7</t>
  </si>
  <si>
    <t>Excavation</t>
  </si>
  <si>
    <t>A.9</t>
  </si>
  <si>
    <t>A.11</t>
  </si>
  <si>
    <t>A.12</t>
  </si>
  <si>
    <t>Grading of Boulevards</t>
  </si>
  <si>
    <t>A.13</t>
  </si>
  <si>
    <t>Boulevard Excavation</t>
  </si>
  <si>
    <t>A.14</t>
  </si>
  <si>
    <t>A.15</t>
  </si>
  <si>
    <t>A.16</t>
  </si>
  <si>
    <t>A.17</t>
  </si>
  <si>
    <t>Asphalt Cuttings Base Course Material</t>
  </si>
  <si>
    <t>C.1</t>
  </si>
  <si>
    <t>A.5</t>
  </si>
  <si>
    <t>C.2</t>
  </si>
  <si>
    <t>C.3</t>
  </si>
  <si>
    <t>C.4</t>
  </si>
  <si>
    <t>C.5</t>
  </si>
  <si>
    <t>D.2</t>
  </si>
  <si>
    <t>Concrete Pavements for Early Opening</t>
  </si>
  <si>
    <t>D.3</t>
  </si>
  <si>
    <t>D.4</t>
  </si>
  <si>
    <t>Interlocking Paving Stones</t>
  </si>
  <si>
    <t>Supplying and Placing Limestone Sub-base</t>
  </si>
  <si>
    <t>Lean Concrete Base</t>
  </si>
  <si>
    <t>E.1</t>
  </si>
  <si>
    <t>E.2</t>
  </si>
  <si>
    <t>E.3</t>
  </si>
  <si>
    <t>E.4</t>
  </si>
  <si>
    <t>E.5</t>
  </si>
  <si>
    <t>E.6</t>
  </si>
  <si>
    <t>F.1</t>
  </si>
  <si>
    <t>F.2</t>
  </si>
  <si>
    <t>F.3</t>
  </si>
  <si>
    <t>F.4</t>
  </si>
  <si>
    <t>F.5</t>
  </si>
  <si>
    <t>F.7</t>
  </si>
  <si>
    <t>F.8</t>
  </si>
  <si>
    <t>F.10</t>
  </si>
  <si>
    <t>F.12</t>
  </si>
  <si>
    <t>F.13</t>
  </si>
  <si>
    <t>G.1</t>
  </si>
  <si>
    <t>G.2</t>
  </si>
  <si>
    <t>Sodding</t>
  </si>
  <si>
    <t>H.2</t>
  </si>
  <si>
    <t>Seeding</t>
  </si>
  <si>
    <t>B.1</t>
  </si>
  <si>
    <t>B.2</t>
  </si>
  <si>
    <t>B.3</t>
  </si>
  <si>
    <t>B.4</t>
  </si>
  <si>
    <t>B.5</t>
  </si>
  <si>
    <t>B.10</t>
  </si>
  <si>
    <t>B.11</t>
  </si>
  <si>
    <t>Concrete Curb Renewal</t>
  </si>
  <si>
    <t>B.14</t>
  </si>
  <si>
    <t>B.6</t>
  </si>
  <si>
    <t>B.8</t>
  </si>
  <si>
    <t>Drilled Dowels</t>
  </si>
  <si>
    <t>Drilled Tie Bars</t>
  </si>
  <si>
    <t>B.12</t>
  </si>
  <si>
    <t>B.13</t>
  </si>
  <si>
    <t>Regrading Existing Interlocking Paving Stones</t>
  </si>
  <si>
    <t>B.16</t>
  </si>
  <si>
    <t>B.17</t>
  </si>
  <si>
    <t>B.18</t>
  </si>
  <si>
    <t>B.19</t>
  </si>
  <si>
    <t>B.20</t>
  </si>
  <si>
    <t>B.21</t>
  </si>
  <si>
    <t>UNIT PRICE</t>
  </si>
  <si>
    <t/>
  </si>
  <si>
    <t>ITEM</t>
  </si>
  <si>
    <t>DESCRIPTION</t>
  </si>
  <si>
    <t>UNIT</t>
  </si>
  <si>
    <t>AMOUNT</t>
  </si>
  <si>
    <t>m²</t>
  </si>
  <si>
    <t>m³</t>
  </si>
  <si>
    <t>tonne</t>
  </si>
  <si>
    <t>each</t>
  </si>
  <si>
    <t>m</t>
  </si>
  <si>
    <t>vert. m</t>
  </si>
  <si>
    <t>A.2</t>
  </si>
  <si>
    <t>APPROX. QUANTITY</t>
  </si>
  <si>
    <t>MISCELLANEOUS</t>
  </si>
  <si>
    <t>20 M Deformed Tie Bar</t>
  </si>
  <si>
    <t>25 M Deformed Tie Bar</t>
  </si>
  <si>
    <t>19.1 mm Diameter</t>
  </si>
  <si>
    <t>28.6 mm Diameter</t>
  </si>
  <si>
    <t>B.9</t>
  </si>
  <si>
    <t>1.83m Height</t>
  </si>
  <si>
    <t>2.44m Height</t>
  </si>
  <si>
    <t>3.05m Height</t>
  </si>
  <si>
    <t>Construction of Asphaltic Concrete Base Course (Type III)</t>
  </si>
  <si>
    <t>EARTH AND BASE WORKS</t>
  </si>
  <si>
    <t>A.1</t>
  </si>
  <si>
    <t>Pavement Patching</t>
  </si>
  <si>
    <t>JOINT AND CRACK SEALING</t>
  </si>
  <si>
    <t>ASSOCIATED DRAINAGE AND UNDERGROUND WORKS</t>
  </si>
  <si>
    <t>ADJUSTMENTS</t>
  </si>
  <si>
    <t>LANDSCAPING</t>
  </si>
  <si>
    <t>CODE</t>
  </si>
  <si>
    <t>=</t>
  </si>
  <si>
    <t>LAST USED CODE FOR SECTION</t>
  </si>
  <si>
    <t>B.23</t>
  </si>
  <si>
    <t>xii)</t>
  </si>
  <si>
    <t>Connections to Existing Culverts</t>
  </si>
  <si>
    <t>C001</t>
  </si>
  <si>
    <t>C002</t>
  </si>
  <si>
    <t>C004</t>
  </si>
  <si>
    <t>C005</t>
  </si>
  <si>
    <t>C007</t>
  </si>
  <si>
    <t>C011</t>
  </si>
  <si>
    <t>C010</t>
  </si>
  <si>
    <t>C013</t>
  </si>
  <si>
    <t>C014</t>
  </si>
  <si>
    <t>C015</t>
  </si>
  <si>
    <t>C016</t>
  </si>
  <si>
    <t>C017</t>
  </si>
  <si>
    <t>D002</t>
  </si>
  <si>
    <t>D004</t>
  </si>
  <si>
    <t>D005</t>
  </si>
  <si>
    <t>E003</t>
  </si>
  <si>
    <t>E004</t>
  </si>
  <si>
    <t>E005</t>
  </si>
  <si>
    <t>E006</t>
  </si>
  <si>
    <t>E007</t>
  </si>
  <si>
    <t>E008</t>
  </si>
  <si>
    <t>F001</t>
  </si>
  <si>
    <t>F002</t>
  </si>
  <si>
    <t>F003</t>
  </si>
  <si>
    <t>F004</t>
  </si>
  <si>
    <t>F005</t>
  </si>
  <si>
    <t>F006</t>
  </si>
  <si>
    <t>F007</t>
  </si>
  <si>
    <t>F009</t>
  </si>
  <si>
    <t>F011</t>
  </si>
  <si>
    <t>F012</t>
  </si>
  <si>
    <t>F014</t>
  </si>
  <si>
    <t>F018</t>
  </si>
  <si>
    <t>G001</t>
  </si>
  <si>
    <t>G002</t>
  </si>
  <si>
    <t>G003</t>
  </si>
  <si>
    <t>G004</t>
  </si>
  <si>
    <t>A001</t>
  </si>
  <si>
    <t>A004</t>
  </si>
  <si>
    <t>A005</t>
  </si>
  <si>
    <t>A007</t>
  </si>
  <si>
    <t>A010</t>
  </si>
  <si>
    <t>A011</t>
  </si>
  <si>
    <t>A012</t>
  </si>
  <si>
    <t>A013</t>
  </si>
  <si>
    <t>A014</t>
  </si>
  <si>
    <t>A016</t>
  </si>
  <si>
    <t>A017</t>
  </si>
  <si>
    <t>A020</t>
  </si>
  <si>
    <t>A021</t>
  </si>
  <si>
    <t>A022</t>
  </si>
  <si>
    <t>A023</t>
  </si>
  <si>
    <t>A024</t>
  </si>
  <si>
    <t>B003</t>
  </si>
  <si>
    <t>B004</t>
  </si>
  <si>
    <t>B005</t>
  </si>
  <si>
    <t>B006</t>
  </si>
  <si>
    <t>B007</t>
  </si>
  <si>
    <t>B008</t>
  </si>
  <si>
    <t>B009</t>
  </si>
  <si>
    <t>B010</t>
  </si>
  <si>
    <t>B011</t>
  </si>
  <si>
    <t>B012</t>
  </si>
  <si>
    <t>B013</t>
  </si>
  <si>
    <t>B014</t>
  </si>
  <si>
    <t>B015</t>
  </si>
  <si>
    <t>B016</t>
  </si>
  <si>
    <t>B017</t>
  </si>
  <si>
    <t>B018</t>
  </si>
  <si>
    <t>B019</t>
  </si>
  <si>
    <t>B020</t>
  </si>
  <si>
    <t>B021</t>
  </si>
  <si>
    <t>B022</t>
  </si>
  <si>
    <t>B023</t>
  </si>
  <si>
    <t>B024</t>
  </si>
  <si>
    <t>B025</t>
  </si>
  <si>
    <t>B026</t>
  </si>
  <si>
    <t>B027</t>
  </si>
  <si>
    <t>B028</t>
  </si>
  <si>
    <t>B029</t>
  </si>
  <si>
    <t>B030</t>
  </si>
  <si>
    <t>B031</t>
  </si>
  <si>
    <t>B032</t>
  </si>
  <si>
    <t>B033</t>
  </si>
  <si>
    <t>B036</t>
  </si>
  <si>
    <t>B039</t>
  </si>
  <si>
    <t>B042</t>
  </si>
  <si>
    <t>B045</t>
  </si>
  <si>
    <t>B066</t>
  </si>
  <si>
    <t>B069</t>
  </si>
  <si>
    <t>B072</t>
  </si>
  <si>
    <t>B075</t>
  </si>
  <si>
    <t>B094</t>
  </si>
  <si>
    <t>B095</t>
  </si>
  <si>
    <t>B096</t>
  </si>
  <si>
    <t>B097</t>
  </si>
  <si>
    <t>B098</t>
  </si>
  <si>
    <t>A025</t>
  </si>
  <si>
    <t>Ditch Excavation</t>
  </si>
  <si>
    <t>A.18</t>
  </si>
  <si>
    <t>A.19</t>
  </si>
  <si>
    <t>B.25</t>
  </si>
  <si>
    <t>B.27</t>
  </si>
  <si>
    <t>B.24</t>
  </si>
  <si>
    <t>xviii)</t>
  </si>
  <si>
    <t>Installation of Subdrains</t>
  </si>
  <si>
    <t>COMMENTS</t>
  </si>
  <si>
    <t>Pavement Removal</t>
  </si>
  <si>
    <t>Concrete Pavement</t>
  </si>
  <si>
    <t>Asphalt Pavement</t>
  </si>
  <si>
    <t>Supplying and Placing Base Course Material</t>
  </si>
  <si>
    <t xml:space="preserve">Ditch Grading </t>
  </si>
  <si>
    <t>Removal of Existing Concrete Bases</t>
  </si>
  <si>
    <t>Greater than 600 mm Diameter</t>
  </si>
  <si>
    <t>Supplying and Placing Lime</t>
  </si>
  <si>
    <t>Supplying and Placing Portland Cement</t>
  </si>
  <si>
    <t>Preparation of Existing Roadway</t>
  </si>
  <si>
    <t>Surfacing Material</t>
  </si>
  <si>
    <t>Granular</t>
  </si>
  <si>
    <t>Limestone</t>
  </si>
  <si>
    <t>Miscellaneous Concrete Slab Removal</t>
  </si>
  <si>
    <t>Median Slab</t>
  </si>
  <si>
    <t>Safety Median</t>
  </si>
  <si>
    <t>Bullnose</t>
  </si>
  <si>
    <t>Monolithic Curb and Sidewalk</t>
  </si>
  <si>
    <t xml:space="preserve">Miscellaneous Concrete Slab Installation </t>
  </si>
  <si>
    <t xml:space="preserve">Miscellaneous Concrete Slab Renewal </t>
  </si>
  <si>
    <t>SD-226A</t>
  </si>
  <si>
    <t>SD-226B</t>
  </si>
  <si>
    <t>SD-227A</t>
  </si>
  <si>
    <t>Concrete Curb Removal</t>
  </si>
  <si>
    <t>Safety Curb</t>
  </si>
  <si>
    <t>Concrete Curb Installation</t>
  </si>
  <si>
    <t>SD-201</t>
  </si>
  <si>
    <t>SD-200</t>
  </si>
  <si>
    <t>SD-202A</t>
  </si>
  <si>
    <t>SD-202B</t>
  </si>
  <si>
    <t>SD-202C</t>
  </si>
  <si>
    <t>SD-206B</t>
  </si>
  <si>
    <t>SD-204</t>
  </si>
  <si>
    <t>SD-228B</t>
  </si>
  <si>
    <t>i)</t>
  </si>
  <si>
    <t>ii)</t>
  </si>
  <si>
    <t>iii)</t>
  </si>
  <si>
    <t>iv)</t>
  </si>
  <si>
    <t>v)</t>
  </si>
  <si>
    <t>vi)</t>
  </si>
  <si>
    <t>vii)</t>
  </si>
  <si>
    <t>viii)</t>
  </si>
  <si>
    <t>ix)</t>
  </si>
  <si>
    <t>xi)</t>
  </si>
  <si>
    <t>x)</t>
  </si>
  <si>
    <t>xiii)</t>
  </si>
  <si>
    <t xml:space="preserve">Construction of Asphaltic Concrete Overlay </t>
  </si>
  <si>
    <t>Main Line Paving</t>
  </si>
  <si>
    <t>Tie-ins and Approaches</t>
  </si>
  <si>
    <t>Construction of Asphalt Patches</t>
  </si>
  <si>
    <t>Concrete Curbs, Curb and Gutter, and Splash Strips</t>
  </si>
  <si>
    <t>SD-229A,B,C</t>
  </si>
  <si>
    <t>C</t>
  </si>
  <si>
    <t>B.7</t>
  </si>
  <si>
    <t>B.22</t>
  </si>
  <si>
    <t>B001</t>
  </si>
  <si>
    <t>B152</t>
  </si>
  <si>
    <t>C.6</t>
  </si>
  <si>
    <t>C.7</t>
  </si>
  <si>
    <t>C.8</t>
  </si>
  <si>
    <t>C.9</t>
  </si>
  <si>
    <t>C.10</t>
  </si>
  <si>
    <t>C.11</t>
  </si>
  <si>
    <t>C018</t>
  </si>
  <si>
    <t>C019</t>
  </si>
  <si>
    <t>C020</t>
  </si>
  <si>
    <t>C022</t>
  </si>
  <si>
    <t>C023</t>
  </si>
  <si>
    <t>C025</t>
  </si>
  <si>
    <t>C026</t>
  </si>
  <si>
    <t>C028</t>
  </si>
  <si>
    <t>C029</t>
  </si>
  <si>
    <t>C031</t>
  </si>
  <si>
    <t>C032</t>
  </si>
  <si>
    <t>C035</t>
  </si>
  <si>
    <t>C040</t>
  </si>
  <si>
    <t>C041</t>
  </si>
  <si>
    <t>C042</t>
  </si>
  <si>
    <t>C045</t>
  </si>
  <si>
    <t>C046</t>
  </si>
  <si>
    <t>Monolithic Median Slab</t>
  </si>
  <si>
    <t>SD-228A</t>
  </si>
  <si>
    <t>SD-205</t>
  </si>
  <si>
    <t>SD-203B</t>
  </si>
  <si>
    <t>Imported  Fill Material</t>
  </si>
  <si>
    <t>Curb and Gutter</t>
  </si>
  <si>
    <t>Mountable Curb</t>
  </si>
  <si>
    <t>Lip Curb</t>
  </si>
  <si>
    <t xml:space="preserve">Construction of Asphaltic Concrete Pavements </t>
  </si>
  <si>
    <t>C056</t>
  </si>
  <si>
    <t>C057</t>
  </si>
  <si>
    <t>C058</t>
  </si>
  <si>
    <t>C059</t>
  </si>
  <si>
    <t>C060</t>
  </si>
  <si>
    <t>C061</t>
  </si>
  <si>
    <t>C062</t>
  </si>
  <si>
    <t>Adjustment of Precast  Sidewalk Blocks</t>
  </si>
  <si>
    <t>Supply of Precast  Sidewalk Blocks</t>
  </si>
  <si>
    <t>SPEC.
REF.</t>
  </si>
  <si>
    <t xml:space="preserve">Catch Basin  </t>
  </si>
  <si>
    <t>SD-024</t>
  </si>
  <si>
    <t>SD-025</t>
  </si>
  <si>
    <t xml:space="preserve">Catch Pit </t>
  </si>
  <si>
    <t>SD-023</t>
  </si>
  <si>
    <t>Sewer Service</t>
  </si>
  <si>
    <t>Sewer Service Risers</t>
  </si>
  <si>
    <t>Connecting to Existing Manhole</t>
  </si>
  <si>
    <t>Connecting to Existing Catch Basin</t>
  </si>
  <si>
    <t xml:space="preserve">Connecting to Existing Sewer </t>
  </si>
  <si>
    <t>Abandoning  Existing Catch Pit</t>
  </si>
  <si>
    <t>Removal of Existing Catch Pit</t>
  </si>
  <si>
    <t>Relocation  of Existing Catch Pit</t>
  </si>
  <si>
    <t>E045</t>
  </si>
  <si>
    <t>E.21</t>
  </si>
  <si>
    <t>E046</t>
  </si>
  <si>
    <t>E.22</t>
  </si>
  <si>
    <t>E047</t>
  </si>
  <si>
    <t>E.23</t>
  </si>
  <si>
    <t>E048</t>
  </si>
  <si>
    <t>E049</t>
  </si>
  <si>
    <t>E050</t>
  </si>
  <si>
    <t>E051</t>
  </si>
  <si>
    <t>A002</t>
  </si>
  <si>
    <t>A003</t>
  </si>
  <si>
    <t>A015</t>
  </si>
  <si>
    <t>A018</t>
  </si>
  <si>
    <t>B002</t>
  </si>
  <si>
    <t>D001</t>
  </si>
  <si>
    <t>D.1</t>
  </si>
  <si>
    <t>F019</t>
  </si>
  <si>
    <t>F.9</t>
  </si>
  <si>
    <t>F.11</t>
  </si>
  <si>
    <t>SD-200            SD-203B</t>
  </si>
  <si>
    <t>SD-200            SD-202B</t>
  </si>
  <si>
    <t>B099</t>
  </si>
  <si>
    <t>xiv)</t>
  </si>
  <si>
    <t>xv)</t>
  </si>
  <si>
    <t>xvi)</t>
  </si>
  <si>
    <t>xvii)</t>
  </si>
  <si>
    <t>B153</t>
  </si>
  <si>
    <t>B.26</t>
  </si>
  <si>
    <t>C008</t>
  </si>
  <si>
    <t>C043</t>
  </si>
  <si>
    <t>F010</t>
  </si>
  <si>
    <t>H001</t>
  </si>
  <si>
    <t>H.1</t>
  </si>
  <si>
    <t>Slab Replacement</t>
  </si>
  <si>
    <t>Partial Slab Patches</t>
  </si>
  <si>
    <t>Slab Replacement - Early Opening (24 hour)</t>
  </si>
  <si>
    <t>Partial Slab Patches - Early Opening (24 hour)</t>
  </si>
  <si>
    <t>Partial Slab Patches 
- Early Opening (72 hour)</t>
  </si>
  <si>
    <t>B.28</t>
  </si>
  <si>
    <t>Concrete Pavements, Median Slabs, Bull-noses, and Safety Medians</t>
  </si>
  <si>
    <t>Joint Sealing</t>
  </si>
  <si>
    <t>Precast Concrete Pipe Culvert - Supply</t>
  </si>
  <si>
    <t>Precast Concrete Pipe Culvert - Install</t>
  </si>
  <si>
    <t>B124</t>
  </si>
  <si>
    <t>B125</t>
  </si>
  <si>
    <t>B188</t>
  </si>
  <si>
    <t>B189</t>
  </si>
  <si>
    <t>B190</t>
  </si>
  <si>
    <t>B191</t>
  </si>
  <si>
    <t>B192</t>
  </si>
  <si>
    <t>B193</t>
  </si>
  <si>
    <t>B194</t>
  </si>
  <si>
    <t>B195</t>
  </si>
  <si>
    <t>B196</t>
  </si>
  <si>
    <t>B197</t>
  </si>
  <si>
    <t>B198</t>
  </si>
  <si>
    <t>B199</t>
  </si>
  <si>
    <t>B200</t>
  </si>
  <si>
    <t>B201</t>
  </si>
  <si>
    <t>B202</t>
  </si>
  <si>
    <t>E.24</t>
  </si>
  <si>
    <t>Clearing and Grubbing</t>
  </si>
  <si>
    <t>A026</t>
  </si>
  <si>
    <t>Common Excavation- Suitable site material</t>
  </si>
  <si>
    <t>Common Excavation- Unsuitable site material</t>
  </si>
  <si>
    <t>Fill Material</t>
  </si>
  <si>
    <t>A027</t>
  </si>
  <si>
    <t>A028</t>
  </si>
  <si>
    <t>A029</t>
  </si>
  <si>
    <t>A030</t>
  </si>
  <si>
    <t>A031</t>
  </si>
  <si>
    <t>A032</t>
  </si>
  <si>
    <t>A033</t>
  </si>
  <si>
    <t>A.22</t>
  </si>
  <si>
    <t>A.23</t>
  </si>
  <si>
    <t>A.24</t>
  </si>
  <si>
    <t>A.25</t>
  </si>
  <si>
    <t>Placing Suitable Site Material</t>
  </si>
  <si>
    <t>Supplying and Placing Clay Borrow Material</t>
  </si>
  <si>
    <t>Preparation of Existing Ground Surface</t>
  </si>
  <si>
    <t>A034</t>
  </si>
  <si>
    <t>Meter Pit Assemblies</t>
  </si>
  <si>
    <t>CW 3530-R3</t>
  </si>
  <si>
    <t>H.3</t>
  </si>
  <si>
    <t>Sprinkler Assemblies</t>
  </si>
  <si>
    <t>H006</t>
  </si>
  <si>
    <t>H007</t>
  </si>
  <si>
    <t>H008</t>
  </si>
  <si>
    <t>H.4</t>
  </si>
  <si>
    <t>H.5</t>
  </si>
  <si>
    <t>H.6</t>
  </si>
  <si>
    <t>H.7</t>
  </si>
  <si>
    <t>Manual Gate Valves and Value Enclosure</t>
  </si>
  <si>
    <t>Removal of Irrigation Pipe and Sprinkler Heads</t>
  </si>
  <si>
    <t>Removal of Existing Box Enclosure</t>
  </si>
  <si>
    <t>H009</t>
  </si>
  <si>
    <t>H010</t>
  </si>
  <si>
    <t>H011</t>
  </si>
  <si>
    <t>Random Stone Riprap</t>
  </si>
  <si>
    <t>Grouted Stone Riprap</t>
  </si>
  <si>
    <t>Sacked Concrete Riprap</t>
  </si>
  <si>
    <t>H012</t>
  </si>
  <si>
    <t>H013</t>
  </si>
  <si>
    <t>H014</t>
  </si>
  <si>
    <t>Supply of Barrier Posts</t>
  </si>
  <si>
    <t>Installation of Barrier Posts</t>
  </si>
  <si>
    <t>Installation of Barrier Rails</t>
  </si>
  <si>
    <t>Removal of Concrete</t>
  </si>
  <si>
    <t>Salvaging Existing Barrier Rail</t>
  </si>
  <si>
    <t>Salvaging Existing Barrier Posts</t>
  </si>
  <si>
    <t>C033</t>
  </si>
  <si>
    <t>C034</t>
  </si>
  <si>
    <t>C036</t>
  </si>
  <si>
    <t>C037</t>
  </si>
  <si>
    <t>C038</t>
  </si>
  <si>
    <t>C039</t>
  </si>
  <si>
    <t>C044</t>
  </si>
  <si>
    <t>C063</t>
  </si>
  <si>
    <t>D006</t>
  </si>
  <si>
    <t>E.25</t>
  </si>
  <si>
    <t>H015</t>
  </si>
  <si>
    <t>H016</t>
  </si>
  <si>
    <t>H017</t>
  </si>
  <si>
    <t>H018</t>
  </si>
  <si>
    <t>H019</t>
  </si>
  <si>
    <t>H020</t>
  </si>
  <si>
    <t>H.8</t>
  </si>
  <si>
    <t>H.9</t>
  </si>
  <si>
    <t>H.10</t>
  </si>
  <si>
    <t>H.11</t>
  </si>
  <si>
    <t>H.12</t>
  </si>
  <si>
    <t>H.13</t>
  </si>
  <si>
    <t>H.14</t>
  </si>
  <si>
    <t>H.15</t>
  </si>
  <si>
    <t>H.16</t>
  </si>
  <si>
    <t>H.17</t>
  </si>
  <si>
    <t>ha</t>
  </si>
  <si>
    <t>Topsoil Excavation</t>
  </si>
  <si>
    <t>Supplying and Placing Imported Material</t>
  </si>
  <si>
    <t>B203</t>
  </si>
  <si>
    <t>B204</t>
  </si>
  <si>
    <t>B205</t>
  </si>
  <si>
    <t>B206</t>
  </si>
  <si>
    <t>B207</t>
  </si>
  <si>
    <t>B208</t>
  </si>
  <si>
    <t>B209</t>
  </si>
  <si>
    <t>Slab Replacement - Early Opening (72 hour)</t>
  </si>
  <si>
    <t>SD-203A</t>
  </si>
  <si>
    <t>Moisture Barrier/Stress Absorption Geotextile Fabric</t>
  </si>
  <si>
    <t>Partial Depth Saw-Cutting</t>
  </si>
  <si>
    <t>C064</t>
  </si>
  <si>
    <t>E14</t>
  </si>
  <si>
    <t>F.6</t>
  </si>
  <si>
    <t>Chain Link Fence</t>
  </si>
  <si>
    <t>H021</t>
  </si>
  <si>
    <t>Supply of Barrier Rails</t>
  </si>
  <si>
    <t>H.18</t>
  </si>
  <si>
    <t>add "Slip Form Paving" if specified</t>
  </si>
  <si>
    <t>CW 3010-R4</t>
  </si>
  <si>
    <t>CW 3150-R4</t>
  </si>
  <si>
    <t>CW 3170-R3</t>
  </si>
  <si>
    <t>F.15</t>
  </si>
  <si>
    <t>F.16</t>
  </si>
  <si>
    <t>F.17</t>
  </si>
  <si>
    <t>F020</t>
  </si>
  <si>
    <t>F022</t>
  </si>
  <si>
    <t>F023</t>
  </si>
  <si>
    <t>F024</t>
  </si>
  <si>
    <t>Sewer Repair - Up to 3.0 Meters Long</t>
  </si>
  <si>
    <t xml:space="preserve">Adjustment of Curb Inlet with New Inlet  Box </t>
  </si>
  <si>
    <t>Adjustment of Valve Boxes</t>
  </si>
  <si>
    <t>Adjustment of Curb Stop Boxes</t>
  </si>
  <si>
    <t>Valve Box Extensions</t>
  </si>
  <si>
    <t>Curb Stop Extensions</t>
  </si>
  <si>
    <t>Removal of Precast Sidewalk Blocks</t>
  </si>
  <si>
    <t>SD-227C</t>
  </si>
  <si>
    <t xml:space="preserve"> </t>
  </si>
  <si>
    <t>Pay Item Removed</t>
  </si>
  <si>
    <t>Drainage Connection Pipe</t>
  </si>
  <si>
    <t>A</t>
  </si>
  <si>
    <t>B</t>
  </si>
  <si>
    <t>E</t>
  </si>
  <si>
    <t>F</t>
  </si>
  <si>
    <t>G</t>
  </si>
  <si>
    <t>H</t>
  </si>
  <si>
    <t>B125A</t>
  </si>
  <si>
    <t>B.29</t>
  </si>
  <si>
    <t>F025</t>
  </si>
  <si>
    <t>F026</t>
  </si>
  <si>
    <t>Installing New Flat Top Reducer</t>
  </si>
  <si>
    <t>Replacing Existing Flat Top Reducer</t>
  </si>
  <si>
    <t>E.26</t>
  </si>
  <si>
    <t>Quality Control Process</t>
  </si>
  <si>
    <t>General</t>
  </si>
  <si>
    <t>Formulas</t>
  </si>
  <si>
    <t>Validation</t>
  </si>
  <si>
    <t>Locked Cells</t>
  </si>
  <si>
    <t>Formats</t>
  </si>
  <si>
    <t>Item Code, Description, Ref, units</t>
  </si>
  <si>
    <t>Final Checks</t>
  </si>
  <si>
    <t>"G"</t>
  </si>
  <si>
    <t>"F0"</t>
  </si>
  <si>
    <t>#,##0</t>
  </si>
  <si>
    <t>",0"</t>
  </si>
  <si>
    <t>0.00</t>
  </si>
  <si>
    <t>"F2"</t>
  </si>
  <si>
    <t>#,##0.00</t>
  </si>
  <si>
    <t>",2"</t>
  </si>
  <si>
    <t>$#,##0_);($#,##0)</t>
  </si>
  <si>
    <t>"C0'</t>
  </si>
  <si>
    <t>$#,##0_);[Red]($#,##0)</t>
  </si>
  <si>
    <t>"C0-"</t>
  </si>
  <si>
    <t>$#,##0.00_);($#,##0.00)</t>
  </si>
  <si>
    <t>"C2"</t>
  </si>
  <si>
    <t>$#,##0.00_);[Red]($#,##0.00)</t>
  </si>
  <si>
    <t>"C2-"</t>
  </si>
  <si>
    <t>"P0"</t>
  </si>
  <si>
    <t>"P2"</t>
  </si>
  <si>
    <t>"S2"</t>
  </si>
  <si>
    <t># ?/? or # ??/??</t>
  </si>
  <si>
    <t>m/d/yy or m/d/yy h:mm or mm/dd/yy</t>
  </si>
  <si>
    <t>"D4"</t>
  </si>
  <si>
    <t>d-mmm-yy or dd-mmm-yy</t>
  </si>
  <si>
    <t>"D1"</t>
  </si>
  <si>
    <t>d-mmm or dd-mmm</t>
  </si>
  <si>
    <t>"D2"</t>
  </si>
  <si>
    <t>mmm-yy</t>
  </si>
  <si>
    <t>"D3"</t>
  </si>
  <si>
    <t>mm/dd</t>
  </si>
  <si>
    <t>"D5"</t>
  </si>
  <si>
    <t>h:mm AM/PM</t>
  </si>
  <si>
    <t>"D7"</t>
  </si>
  <si>
    <t>h:mm:ss AM/PM</t>
  </si>
  <si>
    <t>"D6"</t>
  </si>
  <si>
    <t>h:mm</t>
  </si>
  <si>
    <t>"D9"</t>
  </si>
  <si>
    <t>h:mm:ss</t>
  </si>
  <si>
    <t>"D8"</t>
  </si>
  <si>
    <t>E007A</t>
  </si>
  <si>
    <t xml:space="preserve">Remove and Replace Existing Catch Basin  </t>
  </si>
  <si>
    <t>E007B</t>
  </si>
  <si>
    <t>E007C</t>
  </si>
  <si>
    <t>E007D</t>
  </si>
  <si>
    <t>Remove and Replace Existing Catch Pit</t>
  </si>
  <si>
    <t>E007E</t>
  </si>
  <si>
    <t xml:space="preserve">Sewer Repair - In Addition to First 3.0 Meters </t>
  </si>
  <si>
    <t>E035A</t>
  </si>
  <si>
    <t>Connecting to Existing Catch Pit</t>
  </si>
  <si>
    <t>E035B</t>
  </si>
  <si>
    <t>E035C</t>
  </si>
  <si>
    <t>Connecting to Existing Inlet Box</t>
  </si>
  <si>
    <t>E035D</t>
  </si>
  <si>
    <t>E.27</t>
  </si>
  <si>
    <t>E.28</t>
  </si>
  <si>
    <t>E.29</t>
  </si>
  <si>
    <t>Replacing Existing Risers</t>
  </si>
  <si>
    <t>F002A</t>
  </si>
  <si>
    <t>F002B</t>
  </si>
  <si>
    <t>F002C</t>
  </si>
  <si>
    <t>B.15</t>
  </si>
  <si>
    <t>Curb Ramp</t>
  </si>
  <si>
    <t xml:space="preserve">* reference to Standard Detail
</t>
  </si>
  <si>
    <t>F.18</t>
  </si>
  <si>
    <t>Abandoning  Existing Catch Basins</t>
  </si>
  <si>
    <t>Removal of Existing Catch Basins</t>
  </si>
  <si>
    <t>Relocation of Existing Catch Basins</t>
  </si>
  <si>
    <t>Pre-cast Concrete Risers</t>
  </si>
  <si>
    <t>Brick Risers</t>
  </si>
  <si>
    <t>Cast-in-place Concrete</t>
  </si>
  <si>
    <t>* Consider saving your file before performing quality control procedures. Especially if you will be performing the checking directly to the Form B - Schedule of Prices file/workbook.</t>
  </si>
  <si>
    <t>a)</t>
  </si>
  <si>
    <t>Less than 5 sq.m.</t>
  </si>
  <si>
    <t>b)</t>
  </si>
  <si>
    <t>5 sq.m. to 20 sq.m.</t>
  </si>
  <si>
    <t>c)</t>
  </si>
  <si>
    <t>Greater than 20 sq.m.</t>
  </si>
  <si>
    <t>SD-223A</t>
  </si>
  <si>
    <t xml:space="preserve"> add "Slip Form Paving" if specified</t>
  </si>
  <si>
    <t>xix)</t>
  </si>
  <si>
    <t>xx)</t>
  </si>
  <si>
    <t>SD-223B</t>
  </si>
  <si>
    <t>SD-205,
SD-206A</t>
  </si>
  <si>
    <t>Less than 3 m</t>
  </si>
  <si>
    <t>3 m to 30 m</t>
  </si>
  <si>
    <t xml:space="preserve">c) </t>
  </si>
  <si>
    <t xml:space="preserve"> Greater than 30 m</t>
  </si>
  <si>
    <t>Greater than 30 m</t>
  </si>
  <si>
    <t>SD-229C,D</t>
  </si>
  <si>
    <t>Type IA</t>
  </si>
  <si>
    <t>Type I</t>
  </si>
  <si>
    <t>Type II</t>
  </si>
  <si>
    <t>ROADWORK - NEW CONSTRUCTION</t>
  </si>
  <si>
    <t>SD-229C</t>
  </si>
  <si>
    <t xml:space="preserve">SD-223A
</t>
  </si>
  <si>
    <t>SD-014</t>
  </si>
  <si>
    <t>SD-015</t>
  </si>
  <si>
    <t>d)</t>
  </si>
  <si>
    <t>Connecting New Sewer Service to Existing Sewer Service</t>
  </si>
  <si>
    <t>E067</t>
  </si>
  <si>
    <t>Supply and Install Geogrid</t>
  </si>
  <si>
    <t>A.26</t>
  </si>
  <si>
    <t>A.27</t>
  </si>
  <si>
    <t>CW 3330-R5</t>
  </si>
  <si>
    <t>C054A</t>
  </si>
  <si>
    <t>CW 3335-R1</t>
  </si>
  <si>
    <t>C.12</t>
  </si>
  <si>
    <t>CW 3250-R7</t>
  </si>
  <si>
    <t>type &amp; reference to Standard Detail</t>
  </si>
  <si>
    <t>xxi)</t>
  </si>
  <si>
    <t>A.20</t>
  </si>
  <si>
    <t>B034-24</t>
  </si>
  <si>
    <t>B035-24</t>
  </si>
  <si>
    <t>B037-24</t>
  </si>
  <si>
    <t>B038-24</t>
  </si>
  <si>
    <t>B040-24</t>
  </si>
  <si>
    <t>B041-24</t>
  </si>
  <si>
    <t>B043-24</t>
  </si>
  <si>
    <t>B044-24</t>
  </si>
  <si>
    <t>B046-24</t>
  </si>
  <si>
    <t>B047-24</t>
  </si>
  <si>
    <t>B048-24</t>
  </si>
  <si>
    <t>B049-24</t>
  </si>
  <si>
    <t>B050-24</t>
  </si>
  <si>
    <t>B051-24</t>
  </si>
  <si>
    <t>B052-24</t>
  </si>
  <si>
    <t>B053-24</t>
  </si>
  <si>
    <t>B054-24</t>
  </si>
  <si>
    <t>B055-24</t>
  </si>
  <si>
    <t>B056-24</t>
  </si>
  <si>
    <t>B057-24</t>
  </si>
  <si>
    <t>B058-24</t>
  </si>
  <si>
    <t>B059-24</t>
  </si>
  <si>
    <t>B060-24</t>
  </si>
  <si>
    <t>B061-24</t>
  </si>
  <si>
    <t>B062-24</t>
  </si>
  <si>
    <t>B063-24</t>
  </si>
  <si>
    <t>B064-72</t>
  </si>
  <si>
    <t>B065-72</t>
  </si>
  <si>
    <t>B067-72</t>
  </si>
  <si>
    <t>B068-72</t>
  </si>
  <si>
    <t>B070-72</t>
  </si>
  <si>
    <t>B071-72</t>
  </si>
  <si>
    <t>B073-72</t>
  </si>
  <si>
    <t>B074-72</t>
  </si>
  <si>
    <t>B076-72</t>
  </si>
  <si>
    <t>B077-72</t>
  </si>
  <si>
    <t>B078-72</t>
  </si>
  <si>
    <t>B079-72</t>
  </si>
  <si>
    <t>B080-72</t>
  </si>
  <si>
    <t>B081-72</t>
  </si>
  <si>
    <t>B082-72</t>
  </si>
  <si>
    <t>B083-72</t>
  </si>
  <si>
    <t>B084-72</t>
  </si>
  <si>
    <t>B085-72</t>
  </si>
  <si>
    <t>B086-72</t>
  </si>
  <si>
    <t>B087-72</t>
  </si>
  <si>
    <t>B088-72</t>
  </si>
  <si>
    <t>B089-72</t>
  </si>
  <si>
    <t>B090-72</t>
  </si>
  <si>
    <t>B091-72</t>
  </si>
  <si>
    <t>B092-72</t>
  </si>
  <si>
    <t>B093-72</t>
  </si>
  <si>
    <t>B100r</t>
  </si>
  <si>
    <t>B101r</t>
  </si>
  <si>
    <t>B102r</t>
  </si>
  <si>
    <t>B103r</t>
  </si>
  <si>
    <t>B104r</t>
  </si>
  <si>
    <t>B105r</t>
  </si>
  <si>
    <t>B106r</t>
  </si>
  <si>
    <t>B107i</t>
  </si>
  <si>
    <t>B108i</t>
  </si>
  <si>
    <t>B109i</t>
  </si>
  <si>
    <t>B110i</t>
  </si>
  <si>
    <t>B112i</t>
  </si>
  <si>
    <t>B113i</t>
  </si>
  <si>
    <t>B114rl</t>
  </si>
  <si>
    <t>B115rl</t>
  </si>
  <si>
    <t>B116rl</t>
  </si>
  <si>
    <t>B117rl</t>
  </si>
  <si>
    <t>B118rl</t>
  </si>
  <si>
    <t>B119rl</t>
  </si>
  <si>
    <t>B120rl</t>
  </si>
  <si>
    <t>B121rl</t>
  </si>
  <si>
    <t>B122rl</t>
  </si>
  <si>
    <t>B123rl</t>
  </si>
  <si>
    <t>B126r</t>
  </si>
  <si>
    <t>B127r</t>
  </si>
  <si>
    <t>B128r</t>
  </si>
  <si>
    <t>B129r</t>
  </si>
  <si>
    <t>B130r</t>
  </si>
  <si>
    <t>B131r</t>
  </si>
  <si>
    <t>Removed by Planing</t>
  </si>
  <si>
    <t>B132r</t>
  </si>
  <si>
    <t>B133r</t>
  </si>
  <si>
    <t>B134r</t>
  </si>
  <si>
    <t>B135i</t>
  </si>
  <si>
    <t>B136i</t>
  </si>
  <si>
    <t>B137i</t>
  </si>
  <si>
    <t>B138i</t>
  </si>
  <si>
    <t>B139i</t>
  </si>
  <si>
    <t>B140i</t>
  </si>
  <si>
    <t>B141i</t>
  </si>
  <si>
    <t>B142i</t>
  </si>
  <si>
    <t>B143i</t>
  </si>
  <si>
    <t>B144i</t>
  </si>
  <si>
    <t>Add "Slip Form Paving" if specified</t>
  </si>
  <si>
    <t>B145i</t>
  </si>
  <si>
    <t>Reference to Standard Detail</t>
  </si>
  <si>
    <t>B146i</t>
  </si>
  <si>
    <t>B147i</t>
  </si>
  <si>
    <t>B148i</t>
  </si>
  <si>
    <t>B149i</t>
  </si>
  <si>
    <t>B150i</t>
  </si>
  <si>
    <t>B151i</t>
  </si>
  <si>
    <t>B154rl</t>
  </si>
  <si>
    <t>B155rl</t>
  </si>
  <si>
    <t>B159rl</t>
  </si>
  <si>
    <t>B163rl</t>
  </si>
  <si>
    <t>B167rl</t>
  </si>
  <si>
    <t>B168rl</t>
  </si>
  <si>
    <t>B169rl</t>
  </si>
  <si>
    <t>B170rl</t>
  </si>
  <si>
    <t>B174rl</t>
  </si>
  <si>
    <t>B178rl</t>
  </si>
  <si>
    <t>B182rl</t>
  </si>
  <si>
    <t>B183rl</t>
  </si>
  <si>
    <t>B184rl</t>
  </si>
  <si>
    <t>B185rl</t>
  </si>
  <si>
    <t>"Type" opt. if known</t>
  </si>
  <si>
    <t>E053s</t>
  </si>
  <si>
    <t>E054s</t>
  </si>
  <si>
    <t>E055s</t>
  </si>
  <si>
    <t>E056s</t>
  </si>
  <si>
    <t>E057s</t>
  </si>
  <si>
    <t>E057i</t>
  </si>
  <si>
    <t>E058i</t>
  </si>
  <si>
    <t>E059i</t>
  </si>
  <si>
    <t>E060i</t>
  </si>
  <si>
    <t>E061i</t>
  </si>
  <si>
    <t>E062i</t>
  </si>
  <si>
    <t>G005</t>
  </si>
  <si>
    <t>G.3</t>
  </si>
  <si>
    <t xml:space="preserve">Include for Regional &amp; Collector boulevards, medians, etc. </t>
  </si>
  <si>
    <t>Use print preview to review titles, headers and footers, page numbering, pagination, page breaks, etc.
Review pay item numbering for sequence.  Review codes for suffix grouping.  Confirm file name meets required format.</t>
  </si>
  <si>
    <t xml:space="preserve">              </t>
  </si>
  <si>
    <t>B219</t>
  </si>
  <si>
    <t>B.30</t>
  </si>
  <si>
    <t>600 mm Diameter or Less</t>
  </si>
  <si>
    <t>2 mm to 10 mm Wide</t>
  </si>
  <si>
    <t>&gt;10 mm to 25 mm Wide</t>
  </si>
  <si>
    <t>Longitudinal Joint &amp; Crack Filling ( &gt; 25 mm in width )</t>
  </si>
  <si>
    <t>38 mm</t>
  </si>
  <si>
    <t>51 mm</t>
  </si>
  <si>
    <t>64 mm</t>
  </si>
  <si>
    <t>76 mm</t>
  </si>
  <si>
    <t xml:space="preserve"> width &lt; 600 mm</t>
  </si>
  <si>
    <t xml:space="preserve"> width &gt; or = 600 mm</t>
  </si>
  <si>
    <t>RESULTS</t>
  </si>
  <si>
    <t xml:space="preserve">150 mm </t>
  </si>
  <si>
    <t>Relocating Existing Hydrant - Type A</t>
  </si>
  <si>
    <r>
      <t>Select all of the Cells you wish to verify are formatted as Locked except the column with the Unit Prices.  Tip: Use column headings to select all columns except the "</t>
    </r>
    <r>
      <rPr>
        <i/>
        <sz val="12"/>
        <rFont val="Arial"/>
        <family val="2"/>
      </rPr>
      <t>Unit Price</t>
    </r>
    <r>
      <rPr>
        <sz val="12"/>
        <rFont val="Arial"/>
        <family val="2"/>
      </rPr>
      <t>" column which should be the only column with unlocked cells.</t>
    </r>
  </si>
  <si>
    <r>
      <t xml:space="preserve">Tip: </t>
    </r>
    <r>
      <rPr>
        <sz val="12"/>
        <rFont val="Arial"/>
        <family val="2"/>
      </rPr>
      <t>Use filters [Data- Filter- Auto filter] to assist checking by filtering to display only rows where you expect certain results.  
E.g..  Filter the "</t>
    </r>
    <r>
      <rPr>
        <i/>
        <sz val="12"/>
        <rFont val="Arial"/>
        <family val="2"/>
      </rPr>
      <t>Approx. Quantity</t>
    </r>
    <r>
      <rPr>
        <sz val="12"/>
        <rFont val="Arial"/>
        <family val="2"/>
      </rPr>
      <t xml:space="preserve">" column for Blanks to display only the rows where the Unit Price cells should be locked. </t>
    </r>
  </si>
  <si>
    <r>
      <t>To check the "</t>
    </r>
    <r>
      <rPr>
        <i/>
        <sz val="12"/>
        <rFont val="Arial"/>
        <family val="2"/>
      </rPr>
      <t>Unit Price</t>
    </r>
    <r>
      <rPr>
        <sz val="12"/>
        <rFont val="Arial"/>
        <family val="2"/>
      </rPr>
      <t>" column, - the copied formula in column J; =IF(CELL("protect",</t>
    </r>
    <r>
      <rPr>
        <i/>
        <sz val="12"/>
        <rFont val="Arial"/>
        <family val="2"/>
      </rPr>
      <t>ref</t>
    </r>
    <r>
      <rPr>
        <sz val="12"/>
        <rFont val="Arial"/>
        <family val="2"/>
      </rPr>
      <t xml:space="preserve">)=1, "LOCKED", "") will display the text "LOCKED" in any referenced locked cell and will be blank in all referenced unlocked cells. </t>
    </r>
  </si>
  <si>
    <t>To display only the rows where no match is found (possible errors) and "#N/A" is displayed:</t>
  </si>
  <si>
    <t>B093A</t>
  </si>
  <si>
    <t>Partial Depth Planing of Existing Joints</t>
  </si>
  <si>
    <t>B093B</t>
  </si>
  <si>
    <t>Asphalt Patching of Partial Depth Joints</t>
  </si>
  <si>
    <t>B104rA</t>
  </si>
  <si>
    <t>B111iA</t>
  </si>
  <si>
    <t>E062s</t>
  </si>
  <si>
    <t>E063s</t>
  </si>
  <si>
    <t>E064i</t>
  </si>
  <si>
    <t>E065i</t>
  </si>
  <si>
    <t>B121rlA</t>
  </si>
  <si>
    <t>B121rlB</t>
  </si>
  <si>
    <t>B121rlC</t>
  </si>
  <si>
    <t>B121rlD</t>
  </si>
  <si>
    <t>E052s</t>
  </si>
  <si>
    <t>Detectable Warning Surface Tiles</t>
  </si>
  <si>
    <t>B221</t>
  </si>
  <si>
    <t>B111i</t>
  </si>
  <si>
    <r>
      <t xml:space="preserve">To verify the use of the Round function in formulas - Use </t>
    </r>
    <r>
      <rPr>
        <b/>
        <sz val="12"/>
        <rFont val="Arial"/>
        <family val="2"/>
      </rPr>
      <t>[Tools- Options- View]</t>
    </r>
    <r>
      <rPr>
        <sz val="12"/>
        <rFont val="Arial"/>
        <family val="2"/>
      </rPr>
      <t xml:space="preserve">, and select the formulas check box to display the formulas instead of the results.  </t>
    </r>
    <r>
      <rPr>
        <sz val="12"/>
        <color indexed="30"/>
        <rFont val="Arial"/>
        <family val="2"/>
      </rPr>
      <t>MSO 2010  - Formulas - Formula Auditing - Show Formulas</t>
    </r>
  </si>
  <si>
    <r>
      <t xml:space="preserve">To check formula cell references - select a total/subtotal cell then use </t>
    </r>
    <r>
      <rPr>
        <b/>
        <sz val="12"/>
        <rFont val="Arial"/>
        <family val="2"/>
      </rPr>
      <t>[Tools- Auditing- Trace Precedents]</t>
    </r>
    <r>
      <rPr>
        <sz val="12"/>
        <rFont val="Arial"/>
        <family val="2"/>
      </rPr>
      <t xml:space="preserve"> to graphically display the cells referenced in the formula.  Subsequent traces will display referenced cells at the next level.  </t>
    </r>
    <r>
      <rPr>
        <sz val="12"/>
        <color indexed="30"/>
        <rFont val="Arial"/>
        <family val="2"/>
      </rPr>
      <t>MSO 2010  - Formulas - Formula Auditing - Trace Precedents</t>
    </r>
  </si>
  <si>
    <t>MSO 2010 (Microsoft Office 2010) - Menu - Group- Selections</t>
  </si>
  <si>
    <r>
      <t xml:space="preserve">To highlight only the displayed rows use Edit, Go To…, Special, Visible Cells Only,   to select only the visible cells, then with the cells still selected change the fill color. </t>
    </r>
    <r>
      <rPr>
        <sz val="12"/>
        <color indexed="30"/>
        <rFont val="Arial"/>
        <family val="2"/>
      </rPr>
      <t>MSO 2010  - Home - Editing - Find &amp; Select - Goto</t>
    </r>
  </si>
  <si>
    <r>
      <t>Review these rows for acceptance based on variables supplied by the user or special pay items not listed in the master "</t>
    </r>
    <r>
      <rPr>
        <i/>
        <sz val="12"/>
        <rFont val="Arial"/>
        <family val="2"/>
      </rPr>
      <t>Pay Items</t>
    </r>
    <r>
      <rPr>
        <sz val="12"/>
        <rFont val="Arial"/>
        <family val="2"/>
      </rPr>
      <t xml:space="preserve">" sheet ( note: these should have an "E" spec reference).  You might cancel filtering after highlighting to display all rows. </t>
    </r>
  </si>
  <si>
    <t>CW 3650-R6</t>
  </si>
  <si>
    <t xml:space="preserve">CW 3240-R10 </t>
  </si>
  <si>
    <t>E053As</t>
  </si>
  <si>
    <t>E058Ai</t>
  </si>
  <si>
    <t xml:space="preserve">CW 3230-R8
</t>
  </si>
  <si>
    <t>Corrugated Steel Pipe Culvert - Supply</t>
  </si>
  <si>
    <t>Corrugated Steel Pipe Culvert - Install</t>
  </si>
  <si>
    <t>E065iA</t>
  </si>
  <si>
    <t>High Density Polyethylene Pipe - Supply</t>
  </si>
  <si>
    <t>E065iB</t>
  </si>
  <si>
    <t>E065iC</t>
  </si>
  <si>
    <t>High Density Polyethylene Pipe - Install</t>
  </si>
  <si>
    <t>E065iD</t>
  </si>
  <si>
    <t>E068</t>
  </si>
  <si>
    <t>E.31</t>
  </si>
  <si>
    <t>Plugging and Abandoning of Existing Pipe Culverts</t>
  </si>
  <si>
    <t>E069</t>
  </si>
  <si>
    <t>E.32</t>
  </si>
  <si>
    <t>E070</t>
  </si>
  <si>
    <t>E.33</t>
  </si>
  <si>
    <t>CW 3550-R3</t>
  </si>
  <si>
    <t>Chain Link Fencing Gates</t>
  </si>
  <si>
    <t>Removal of Existing Culverts</t>
  </si>
  <si>
    <t>Disposal of Existing Culverts</t>
  </si>
  <si>
    <t>B150iA</t>
  </si>
  <si>
    <t>B153A</t>
  </si>
  <si>
    <t>B153B</t>
  </si>
  <si>
    <t>B153C</t>
  </si>
  <si>
    <t>B153D</t>
  </si>
  <si>
    <t>B184rlA</t>
  </si>
  <si>
    <t>B185rlA</t>
  </si>
  <si>
    <t>B185rlB</t>
  </si>
  <si>
    <t>B185rlC</t>
  </si>
  <si>
    <t>B185rlD</t>
  </si>
  <si>
    <t>C046A</t>
  </si>
  <si>
    <t>C047A</t>
  </si>
  <si>
    <t>C047B</t>
  </si>
  <si>
    <t>C047C</t>
  </si>
  <si>
    <t>CW 3615-R4</t>
  </si>
  <si>
    <r>
      <t>Copy the headings &amp; formulas in cells J2 to O3 from the Worksheet in this Workbook titled "Pay Items" and paste at the first blank cell to the</t>
    </r>
    <r>
      <rPr>
        <sz val="12"/>
        <color indexed="10"/>
        <rFont val="Arial"/>
        <family val="2"/>
      </rPr>
      <t xml:space="preserve"> </t>
    </r>
    <r>
      <rPr>
        <sz val="12"/>
        <color indexed="8"/>
        <rFont val="Arial"/>
        <family val="2"/>
      </rPr>
      <t>right</t>
    </r>
    <r>
      <rPr>
        <sz val="12"/>
        <rFont val="Arial"/>
        <family val="2"/>
      </rPr>
      <t xml:space="preserve"> of the "Amount" heading cell to perform further checking.  Copy the formulas in cells J to O down the columns to the end of the sheet. </t>
    </r>
  </si>
  <si>
    <t>B097A</t>
  </si>
  <si>
    <t>15 M Deformed Tie Bar</t>
  </si>
  <si>
    <t xml:space="preserve">CW 3450-R6 </t>
  </si>
  <si>
    <t>CW 3326-R3</t>
  </si>
  <si>
    <t>CW 3610-R5</t>
  </si>
  <si>
    <t>E071</t>
  </si>
  <si>
    <t>Culvert End Markers</t>
  </si>
  <si>
    <t>E.34</t>
  </si>
  <si>
    <t xml:space="preserve">A.28 </t>
  </si>
  <si>
    <t>A.29</t>
  </si>
  <si>
    <t>i)*</t>
  </si>
  <si>
    <t>Barrier Integral</t>
  </si>
  <si>
    <t>Barrier Separate</t>
  </si>
  <si>
    <t>viii)*</t>
  </si>
  <si>
    <t>Splash Strip Monolithic</t>
  </si>
  <si>
    <t>Splash Strip Separate</t>
  </si>
  <si>
    <t>ii)*</t>
  </si>
  <si>
    <t>iii)*</t>
  </si>
  <si>
    <t>iv)*</t>
  </si>
  <si>
    <t>v)*</t>
  </si>
  <si>
    <t>vi)*</t>
  </si>
  <si>
    <t>vii)*</t>
  </si>
  <si>
    <t>xiv)*</t>
  </si>
  <si>
    <t>ix)*</t>
  </si>
  <si>
    <t>xi)*</t>
  </si>
  <si>
    <t>x)*</t>
  </si>
  <si>
    <t>xii</t>
  </si>
  <si>
    <t>SD-024, 1200 mm deep</t>
  </si>
  <si>
    <t>SD-024, 1800 mm deep</t>
  </si>
  <si>
    <t>SD-025, 1200 mm deep</t>
  </si>
  <si>
    <t>SD-025, 1800 mm deep</t>
  </si>
  <si>
    <t>150 mm, PVC</t>
  </si>
  <si>
    <t xml:space="preserve">300 mm </t>
  </si>
  <si>
    <t>200 mm Catch Basin Lead</t>
  </si>
  <si>
    <t>250 mm Catch Basin Lead</t>
  </si>
  <si>
    <t>200 mm Drainage Connection Pipe</t>
  </si>
  <si>
    <t>250 mm Drainage Connection Pipe</t>
  </si>
  <si>
    <t>200 mm Drainage Connection Inlet Pipe</t>
  </si>
  <si>
    <t>250 mm Drainage Connection Inlet Pipe</t>
  </si>
  <si>
    <t>F.14</t>
  </si>
  <si>
    <t>E072</t>
  </si>
  <si>
    <t>E.35</t>
  </si>
  <si>
    <t>Watermain and Water Service Insulation</t>
  </si>
  <si>
    <t>E073</t>
  </si>
  <si>
    <t>E022A</t>
  </si>
  <si>
    <t>Sewer Inspection ( following repair)</t>
  </si>
  <si>
    <t>E022B</t>
  </si>
  <si>
    <t>1 - 50 mm Depth (Asphalt)</t>
  </si>
  <si>
    <t>1 - 50 mm Depth (Concrete)</t>
  </si>
  <si>
    <t xml:space="preserve">200 mm </t>
  </si>
  <si>
    <t xml:space="preserve">250 mm </t>
  </si>
  <si>
    <t xml:space="preserve">450 mm </t>
  </si>
  <si>
    <t xml:space="preserve">600 mm </t>
  </si>
  <si>
    <t>E004A</t>
  </si>
  <si>
    <t>E005A</t>
  </si>
  <si>
    <t>250 mm</t>
  </si>
  <si>
    <t>375 mm</t>
  </si>
  <si>
    <t>450 mm</t>
  </si>
  <si>
    <t>E017A</t>
  </si>
  <si>
    <t>E017B</t>
  </si>
  <si>
    <t>E017C</t>
  </si>
  <si>
    <t>E017D</t>
  </si>
  <si>
    <t>E017E</t>
  </si>
  <si>
    <t>E017F</t>
  </si>
  <si>
    <t>E017G</t>
  </si>
  <si>
    <t>E017H</t>
  </si>
  <si>
    <t>E017I</t>
  </si>
  <si>
    <t>E017J</t>
  </si>
  <si>
    <t>E020A</t>
  </si>
  <si>
    <t>E020B</t>
  </si>
  <si>
    <t>E020C</t>
  </si>
  <si>
    <t>E020D</t>
  </si>
  <si>
    <t>E020E</t>
  </si>
  <si>
    <t>E020F</t>
  </si>
  <si>
    <t>E020G</t>
  </si>
  <si>
    <t>E020H</t>
  </si>
  <si>
    <t>E020I</t>
  </si>
  <si>
    <t>E020J</t>
  </si>
  <si>
    <t>E022C</t>
  </si>
  <si>
    <t>E022D</t>
  </si>
  <si>
    <t>E022E</t>
  </si>
  <si>
    <t>E022F</t>
  </si>
  <si>
    <t>E022G</t>
  </si>
  <si>
    <t>375mm</t>
  </si>
  <si>
    <t>E017K</t>
  </si>
  <si>
    <t>E017L</t>
  </si>
  <si>
    <t>E017M</t>
  </si>
  <si>
    <t>E017N</t>
  </si>
  <si>
    <t>150 mm</t>
  </si>
  <si>
    <t>600 mm</t>
  </si>
  <si>
    <t>E020K</t>
  </si>
  <si>
    <t>E020L</t>
  </si>
  <si>
    <t>E020M</t>
  </si>
  <si>
    <t>E020N</t>
  </si>
  <si>
    <t>E022H</t>
  </si>
  <si>
    <t>E022I</t>
  </si>
  <si>
    <t>E041A</t>
  </si>
  <si>
    <t>e)</t>
  </si>
  <si>
    <t>E031A</t>
  </si>
  <si>
    <t>E031B</t>
  </si>
  <si>
    <t>E031C</t>
  </si>
  <si>
    <t>E031D</t>
  </si>
  <si>
    <t>E031E</t>
  </si>
  <si>
    <t>Frames &amp; Covers</t>
  </si>
  <si>
    <t>CW 3210-R8</t>
  </si>
  <si>
    <t>Adjustment of Manholes/Catch Basins Frames</t>
  </si>
  <si>
    <t xml:space="preserve">CW 3210-R8
</t>
  </si>
  <si>
    <t>AP-009 - Beehive Manhole Cover</t>
  </si>
  <si>
    <t>E026A</t>
  </si>
  <si>
    <t>AP-017 - Mountable Curb and Gutter  Paving Cover</t>
  </si>
  <si>
    <t>AP-018 - Modified Barrier Curb and Gutter Frame</t>
  </si>
  <si>
    <t>AP-019 - Modified Barrier Curb and Gutter Cover</t>
  </si>
  <si>
    <t>AP-016 - Mountable Curb and Gutter Cover</t>
  </si>
  <si>
    <t>Adjustment of Curb and Gutter Frames</t>
  </si>
  <si>
    <t>E041B</t>
  </si>
  <si>
    <t>AP-021 - Integrated Side Inlet  Cover</t>
  </si>
  <si>
    <t xml:space="preserve">CW 3410-R12 </t>
  </si>
  <si>
    <t>SD-223A
SD-203B</t>
  </si>
  <si>
    <t>B185rlC1</t>
  </si>
  <si>
    <t>Supplying and Placing Suitable Site Sub-grade Material</t>
  </si>
  <si>
    <t>A005A</t>
  </si>
  <si>
    <t>Supplying and Placing Sub-base Material</t>
  </si>
  <si>
    <t>Sub-base material must meet specified classification requirements A, B, or C.</t>
  </si>
  <si>
    <t>A007A1</t>
  </si>
  <si>
    <t>50 mm Granular A Limestone</t>
  </si>
  <si>
    <t>By definition Recycled materials are excluded.
Use on high traffic volume streets</t>
  </si>
  <si>
    <t>A007A2</t>
  </si>
  <si>
    <t>A007B1</t>
  </si>
  <si>
    <t>50 mm Granular B  Limestone</t>
  </si>
  <si>
    <t>Use on low traffic volume streets (Locals) &amp; lanes</t>
  </si>
  <si>
    <t>A007B2</t>
  </si>
  <si>
    <t>50 mm Granular B  Recycled Concrete</t>
  </si>
  <si>
    <t>A007B3</t>
  </si>
  <si>
    <t>A007C1</t>
  </si>
  <si>
    <t>50 mm Granular C  Limestone</t>
  </si>
  <si>
    <t>Use for pavement rehabs, etc.</t>
  </si>
  <si>
    <t>A007C2</t>
  </si>
  <si>
    <t>50 mm Granular C Recycled Concrete</t>
  </si>
  <si>
    <t>Use on pavement rehabs, etc.</t>
  </si>
  <si>
    <t>A007C3</t>
  </si>
  <si>
    <t>A008A1</t>
  </si>
  <si>
    <t>100 mm Granular A Limestone</t>
  </si>
  <si>
    <t>A008A2</t>
  </si>
  <si>
    <t>A008B1</t>
  </si>
  <si>
    <t>100 mm Granular B  Limestone</t>
  </si>
  <si>
    <t>A008B2</t>
  </si>
  <si>
    <t>100 mm Granular B  Recycled Concrete</t>
  </si>
  <si>
    <t>A008B3</t>
  </si>
  <si>
    <t>A008C1</t>
  </si>
  <si>
    <t>100 mm Granular C  Limestone</t>
  </si>
  <si>
    <t>A008C2</t>
  </si>
  <si>
    <t>100 mm Granular C Recycled Concrete</t>
  </si>
  <si>
    <t>A008C3</t>
  </si>
  <si>
    <t>Base course material must meet specified classification requirements A, B, or C.</t>
  </si>
  <si>
    <t>A010A1</t>
  </si>
  <si>
    <t>Base Course Material - Granular A Limestone</t>
  </si>
  <si>
    <t>A010A2</t>
  </si>
  <si>
    <t>A010B1</t>
  </si>
  <si>
    <t>Base Course Material - Granular B Limestone</t>
  </si>
  <si>
    <t>A010B2</t>
  </si>
  <si>
    <t>Base Course Material - Granular B Recycled Concrete</t>
  </si>
  <si>
    <t>A010B3</t>
  </si>
  <si>
    <t>A010C1</t>
  </si>
  <si>
    <t>Base Course Material - Granular C Limestone</t>
  </si>
  <si>
    <t>A010C2</t>
  </si>
  <si>
    <t>Base Course Material - Granular C Recycled Concrete</t>
  </si>
  <si>
    <t>A010C3</t>
  </si>
  <si>
    <t>Geotextile Fabric</t>
  </si>
  <si>
    <t>CW 3130-R5</t>
  </si>
  <si>
    <t>A022A1</t>
  </si>
  <si>
    <t>Separation Fabric</t>
  </si>
  <si>
    <t>A022A2</t>
  </si>
  <si>
    <t>Separation/Filtration Fabric</t>
  </si>
  <si>
    <t>A022A3</t>
  </si>
  <si>
    <t>Stabilization Fabric</t>
  </si>
  <si>
    <t>A022A4</t>
  </si>
  <si>
    <t>CW 3135-R2</t>
  </si>
  <si>
    <t>A022A5</t>
  </si>
  <si>
    <t>Class A Geogrid</t>
  </si>
  <si>
    <t>A022A6</t>
  </si>
  <si>
    <t>Class B Geogrid</t>
  </si>
  <si>
    <t>A022A7</t>
  </si>
  <si>
    <t>Geotextile/Class A Geogrid Composite</t>
  </si>
  <si>
    <t>A022A8</t>
  </si>
  <si>
    <t>Geotextile/Class B Geogrid Composite</t>
  </si>
  <si>
    <t xml:space="preserve">Also pays for planing component where partial depth patching cannot be completed. </t>
  </si>
  <si>
    <t>B127rA</t>
  </si>
  <si>
    <t>B127rB</t>
  </si>
  <si>
    <t>B134rA</t>
  </si>
  <si>
    <t>B134rB</t>
  </si>
  <si>
    <t>B136iA</t>
  </si>
  <si>
    <t>B136iB</t>
  </si>
  <si>
    <t>B137iA</t>
  </si>
  <si>
    <t>B137iB</t>
  </si>
  <si>
    <t>B138iA</t>
  </si>
  <si>
    <t>B138iB</t>
  </si>
  <si>
    <t>B139iA</t>
  </si>
  <si>
    <t>B139iB</t>
  </si>
  <si>
    <t>B140iA</t>
  </si>
  <si>
    <t>B140iB</t>
  </si>
  <si>
    <t>B141iA</t>
  </si>
  <si>
    <t>B142iA</t>
  </si>
  <si>
    <t>B142iB</t>
  </si>
  <si>
    <t>B143iA</t>
  </si>
  <si>
    <t>B143iB</t>
  </si>
  <si>
    <t>B149iA</t>
  </si>
  <si>
    <t>B155rlA</t>
  </si>
  <si>
    <t>B155rlB</t>
  </si>
  <si>
    <t>B159rlA</t>
  </si>
  <si>
    <t>B159rlB</t>
  </si>
  <si>
    <t>B163rlA</t>
  </si>
  <si>
    <t>B163rlB</t>
  </si>
  <si>
    <t>B167rlA</t>
  </si>
  <si>
    <t>B167rlB</t>
  </si>
  <si>
    <t>B168rlA</t>
  </si>
  <si>
    <t>B168rlB</t>
  </si>
  <si>
    <t>B170rlA</t>
  </si>
  <si>
    <t>B170rlB</t>
  </si>
  <si>
    <t>B174rlA</t>
  </si>
  <si>
    <t>B174rlB</t>
  </si>
  <si>
    <t>B178rlA</t>
  </si>
  <si>
    <t>B178rlB</t>
  </si>
  <si>
    <t>B183rlA</t>
  </si>
  <si>
    <t>C020-24</t>
  </si>
  <si>
    <t>C020-72</t>
  </si>
  <si>
    <t>C022-24</t>
  </si>
  <si>
    <t>C022-72</t>
  </si>
  <si>
    <t>C023-24</t>
  </si>
  <si>
    <t>C023-72</t>
  </si>
  <si>
    <t>C025-24</t>
  </si>
  <si>
    <t>C025-72</t>
  </si>
  <si>
    <t>C026-24</t>
  </si>
  <si>
    <t>C026-72</t>
  </si>
  <si>
    <t>C028-24</t>
  </si>
  <si>
    <t>C028-72</t>
  </si>
  <si>
    <t>C029-24</t>
  </si>
  <si>
    <t>C029-72</t>
  </si>
  <si>
    <t>C031-24</t>
  </si>
  <si>
    <t>C031-72</t>
  </si>
  <si>
    <t>C033A</t>
  </si>
  <si>
    <t>C033B</t>
  </si>
  <si>
    <t>C034A</t>
  </si>
  <si>
    <t>C034B</t>
  </si>
  <si>
    <t>C035A</t>
  </si>
  <si>
    <t>C035B</t>
  </si>
  <si>
    <t>C036A</t>
  </si>
  <si>
    <t>C036B</t>
  </si>
  <si>
    <t>C037A</t>
  </si>
  <si>
    <t>C037B</t>
  </si>
  <si>
    <t>C038A</t>
  </si>
  <si>
    <t>C038B</t>
  </si>
  <si>
    <t>C039A</t>
  </si>
  <si>
    <t xml:space="preserve">SD-200 
SD-229E        </t>
  </si>
  <si>
    <t xml:space="preserve">3.25.1 (Video Inspections) – 
“ Perform video inspection of sewers in accordance with CW 2145 except for Sections 3.18, 3.19,
3.21 and 3.22 and their associated payment clauses which do not apply to sewer repairs and
new sewer installations.” 
</t>
  </si>
  <si>
    <t>AP-006 - Standard Frame for Manhole and Catch Basin</t>
  </si>
  <si>
    <t>AP-007 - Standard Solid Cover for Standard Frame</t>
  </si>
  <si>
    <t>AP-008 - Standard Grated Cover for Standard Frame</t>
  </si>
  <si>
    <t xml:space="preserve">AP-011 - Barrier Curb and Gutter Frame </t>
  </si>
  <si>
    <t xml:space="preserve">AP-012 - Barrier Curb and Gutter Cover </t>
  </si>
  <si>
    <t>AP-015 - Mountable Curb and Gutter Frame</t>
  </si>
  <si>
    <t xml:space="preserve">3.16.7 - Perform a video inspection of the existing sewer after completion of backfilling and compaction using the video equipment indicated in CW 2145 from the nearest manhole to a minimum of 2 metres past the new connection. </t>
  </si>
  <si>
    <t>Lifter Rings (AP-010)</t>
  </si>
  <si>
    <t>Barrier Curb and Gutter Riser Frame and Cover</t>
  </si>
  <si>
    <r>
      <t>To check validation settings - select a cell from the "Unit Price" column that has the appropriate validation setting then use</t>
    </r>
    <r>
      <rPr>
        <b/>
        <sz val="12"/>
        <rFont val="Arial"/>
        <family val="2"/>
      </rPr>
      <t xml:space="preserve"> [Data - Validation]</t>
    </r>
    <r>
      <rPr>
        <sz val="12"/>
        <rFont val="Arial"/>
        <family val="2"/>
      </rPr>
      <t xml:space="preserve"> to confirm the  settings. </t>
    </r>
    <r>
      <rPr>
        <sz val="12"/>
        <color indexed="30"/>
        <rFont val="Arial"/>
        <family val="2"/>
      </rPr>
      <t>MSO 2010  - Data - Data Validation</t>
    </r>
  </si>
  <si>
    <r>
      <t xml:space="preserve">With the confirmed cell selected, to select cells with the same validation setting) - Use </t>
    </r>
    <r>
      <rPr>
        <b/>
        <sz val="12"/>
        <rFont val="Arial"/>
        <family val="2"/>
      </rPr>
      <t>[Edit, Goto- Special- Data Validation, and same]</t>
    </r>
    <r>
      <rPr>
        <sz val="12"/>
        <rFont val="Arial"/>
        <family val="2"/>
      </rPr>
      <t xml:space="preserve"> - to have Excel automatically selects all of the cells with the same validation settings as the selected cell.  Use the scroll bars to view the selected cells and confirm settings are applicable. Tip: With all matching cells selected use a color fill to assist in visually identifying the cells with the same validation. </t>
    </r>
    <r>
      <rPr>
        <sz val="12"/>
        <color indexed="30"/>
        <rFont val="Arial"/>
        <family val="2"/>
      </rPr>
      <t>MSO 2010  - Home - Editing - Find &amp; Select - Goto</t>
    </r>
  </si>
  <si>
    <r>
      <t xml:space="preserve">With these cells selected use </t>
    </r>
    <r>
      <rPr>
        <b/>
        <sz val="12"/>
        <rFont val="Arial"/>
        <family val="2"/>
      </rPr>
      <t>[Format- Cells- Protection]</t>
    </r>
    <r>
      <rPr>
        <sz val="12"/>
        <rFont val="Arial"/>
        <family val="2"/>
      </rPr>
      <t xml:space="preserve"> and verify that the Locked Checkbox is selected with a black arrow.  If this checkbox is grayed or has a small black square then at least one of the selected cells is not locked. </t>
    </r>
  </si>
  <si>
    <r>
      <t>To compare the code, description, reference &amp; units to the "Pay Items" master list - the copied formulas;
= CLEAN(CONCATENATE(TRIM(</t>
    </r>
    <r>
      <rPr>
        <i/>
        <sz val="12"/>
        <rFont val="Arial"/>
        <family val="2"/>
      </rPr>
      <t>ref</t>
    </r>
    <r>
      <rPr>
        <sz val="12"/>
        <rFont val="Arial"/>
        <family val="2"/>
      </rPr>
      <t>),TRIM(</t>
    </r>
    <r>
      <rPr>
        <i/>
        <sz val="12"/>
        <rFont val="Arial"/>
        <family val="2"/>
      </rPr>
      <t>ref</t>
    </r>
    <r>
      <rPr>
        <sz val="12"/>
        <rFont val="Arial"/>
        <family val="2"/>
      </rPr>
      <t>),TRIM(</t>
    </r>
    <r>
      <rPr>
        <i/>
        <sz val="12"/>
        <rFont val="Arial"/>
        <family val="2"/>
      </rPr>
      <t>ref</t>
    </r>
    <r>
      <rPr>
        <sz val="12"/>
        <rFont val="Arial"/>
        <family val="2"/>
      </rPr>
      <t>),TRIM(</t>
    </r>
    <r>
      <rPr>
        <i/>
        <sz val="12"/>
        <rFont val="Arial"/>
        <family val="2"/>
      </rPr>
      <t>ref</t>
    </r>
    <r>
      <rPr>
        <sz val="12"/>
        <rFont val="Arial"/>
        <family val="2"/>
      </rPr>
      <t>))), along with;
= MATCH(</t>
    </r>
    <r>
      <rPr>
        <i/>
        <sz val="12"/>
        <rFont val="Arial"/>
        <family val="2"/>
      </rPr>
      <t>ref,Worksheet!,range</t>
    </r>
    <r>
      <rPr>
        <sz val="12"/>
        <rFont val="Arial"/>
        <family val="2"/>
      </rPr>
      <t xml:space="preserve">, 0) will display the corresponding row number from the referenced worksheet if all referenced cells match exactly with one of the rows in the  referenced master item worksheet range, otherwise "#N/A" will appear. </t>
    </r>
  </si>
  <si>
    <t>B114A</t>
  </si>
  <si>
    <t>E^</t>
  </si>
  <si>
    <t xml:space="preserve">Note: if renewing Sidewalk with Block Outs it is recommended that removal simply be paid for as Sidewalk Removal. </t>
  </si>
  <si>
    <t>B114B</t>
  </si>
  <si>
    <t>B114C</t>
  </si>
  <si>
    <t>B114D</t>
  </si>
  <si>
    <t>B114E</t>
  </si>
  <si>
    <t>Paving Stone Indicator Surfaces</t>
  </si>
  <si>
    <t>I</t>
  </si>
  <si>
    <t>MOBILIZATION/
DEMOBILIZATION</t>
  </si>
  <si>
    <t>I001</t>
  </si>
  <si>
    <t xml:space="preserve">(See Blank Form B for Pay Item and formatting) </t>
  </si>
  <si>
    <r>
      <rPr>
        <b/>
        <sz val="12"/>
        <color rgb="FFFF0000"/>
        <rFont val="Arial"/>
        <family val="2"/>
      </rPr>
      <t>NEW!</t>
    </r>
    <r>
      <rPr>
        <sz val="12"/>
        <rFont val="Arial"/>
        <family val="2"/>
      </rPr>
      <t xml:space="preserve"> - The Unit Price cell for Mobilization/Demobilization has its own unique Data Validation settings related to the conditions in its E-spec. It is critical that the cell reference in red in the following validation sample formula refers to the Total Bid Price Cell . =IF(AND(G45&gt;=0.01,G45&lt;=</t>
    </r>
    <r>
      <rPr>
        <sz val="12"/>
        <color rgb="FFFF0000"/>
        <rFont val="Arial"/>
        <family val="2"/>
      </rPr>
      <t>G53</t>
    </r>
    <r>
      <rPr>
        <sz val="12"/>
        <rFont val="Arial"/>
        <family val="2"/>
      </rPr>
      <t>*0.05),ROUND(G45,2),0.01).
Similarly the same unit price cell has Conditional Formatting and again the cell reference in red must refer to the Total Bid Price cell.   =G45&gt;</t>
    </r>
    <r>
      <rPr>
        <sz val="12"/>
        <color rgb="FFFF0000"/>
        <rFont val="Arial"/>
        <family val="2"/>
      </rPr>
      <t>G53</t>
    </r>
    <r>
      <rPr>
        <sz val="12"/>
        <rFont val="Arial"/>
        <family val="2"/>
      </rPr>
      <t xml:space="preserve">*0.05.
These references need to be checked manually. If you are not familiar with these settings they will be checked with the PW review. </t>
    </r>
  </si>
  <si>
    <t>Delete ^ or specify Aggregate (except Limestone or Concrete ) Use on high traffic volume streets</t>
  </si>
  <si>
    <t>Delete ^  or specify Aggregate (except Limestone or Recycled Concrete) Use on low traffic volume streets</t>
  </si>
  <si>
    <t>Delete ^ or specify Aggregate (except Limestone or Recycled Concrete) Use on pave rehabs, etc.</t>
  </si>
  <si>
    <t xml:space="preserve">No match will be found if the wild card character "^" is in the Form B worksheet as these have been replaced with "%" in the  "Pay Items" spreadsheet to assist in identification.  This includes the Codes column. 
</t>
  </si>
  <si>
    <t xml:space="preserve">Manually review codes to identify codes used from the wrong grouping.  Note: suffixes have been added to some codes to distinguish between similar worded descriptions that appear in different groups such as Removals, Renewals and Installations.  If the wrong code is used this can have negative consequence on year end average unit price determinations. </t>
  </si>
  <si>
    <t>Pay Item includes data validation and conditional formatting that reference the Total Bid Price cell</t>
  </si>
  <si>
    <t xml:space="preserve">^ - See SD-018 - thickness and width determined by depth of excavation &amp; pipe ID.  Note: E- spec assumes 100mm thickness will be suitable for our work.   </t>
  </si>
  <si>
    <t xml:space="preserve">^ specify size </t>
  </si>
  <si>
    <t>^ specify size</t>
  </si>
  <si>
    <t>^ height, add "Slip Form Paving" if specified</t>
  </si>
  <si>
    <t>C039B</t>
  </si>
  <si>
    <t>^ height if neither 150 or 180, add "Slip Form Paving" if specified</t>
  </si>
  <si>
    <t>^  specify neither 24 or 72 hour, add "Slip Form Paving" if specified</t>
  </si>
  <si>
    <t xml:space="preserve">^ reveal height, type &amp; reference to Standard Detail
</t>
  </si>
  <si>
    <t>^ reveal height, add "Slip Form Paving" if specified</t>
  </si>
  <si>
    <t>^ reveal height if neither 150 or 180, add "Slip Form Paving" if specified</t>
  </si>
  <si>
    <t>^ reveal height  if neither 150 or 180</t>
  </si>
  <si>
    <t>^ reveal height if neither 150 or 180</t>
  </si>
  <si>
    <t>^ reveal height if not 75, add "Slip Form Paving" if specified</t>
  </si>
  <si>
    <t xml:space="preserve">^ reveal height if neither 150 or 180, </t>
  </si>
  <si>
    <t>^ reveal height if not 120</t>
  </si>
  <si>
    <t>^ Monolithic or Separate</t>
  </si>
  <si>
    <t>^ Integral or Separate</t>
  </si>
  <si>
    <t xml:space="preserve">It is recommended that you copy the Form B - Schedule of Prices sheet into the "2021 Quality Control Checks" workbook to preserve your original file.  </t>
  </si>
  <si>
    <t>Locked?</t>
  </si>
  <si>
    <t>Joined, Trimmed, &amp; Cleaned for Checking</t>
  </si>
  <si>
    <t>MATCH</t>
  </si>
  <si>
    <t>Format F</t>
  </si>
  <si>
    <t>Format G</t>
  </si>
  <si>
    <t>Format H</t>
  </si>
  <si>
    <t>Construction of 250 mm Type 3 Concrete Pavement for Early Opening 24 Hour  (Reinforced)</t>
  </si>
  <si>
    <t>Construction of 250 mm Type 4 Concrete Pavement for Early Opening 72 Hour  (Reinforced)</t>
  </si>
  <si>
    <t>Construction of 250 mm Type 3 Concrete Pavement for Early Opening 24 Hour (Plain-Dowelled)</t>
  </si>
  <si>
    <t>Construction of 250 mm Type 4 Concrete Pavement for Early Opening 72 Hour (Plain-Dowelled)</t>
  </si>
  <si>
    <t>Construction of 230 mm Type 3 Concrete Pavement for Early Opening 24 Hour (Reinforced)</t>
  </si>
  <si>
    <t>Construction of 230 mm Type 4 Concrete Pavement for Early Opening 72 Hour (Reinforced)</t>
  </si>
  <si>
    <t>Construction of 230 mm Type 3 Concrete Pavement for Early Opening 24 Hour (Plain-Dowelled)</t>
  </si>
  <si>
    <t>Construction of 230 mm Type 4 Concrete Pavement for Early Opening 72 Hour (Plain-Dowelled)</t>
  </si>
  <si>
    <t>Construction of 200 mm Type 3 Concrete Pavement for Early Opening 24 Hour (Reinforced)</t>
  </si>
  <si>
    <t>Construction of 200 mm Type 4 Concrete Pavement for Early Opening 72 Hour (Reinforced)</t>
  </si>
  <si>
    <t>Construction of 200 mm Type 3 Concrete Pavement for Early Opening 24 Hour (Plain-Dowelled)</t>
  </si>
  <si>
    <t>Construction of 200 mm Type 4 Concrete Pavement for Early Opening 72 Hour (Plain-Dowelled)</t>
  </si>
  <si>
    <t>Construction of 150 mm Type 3 Concrete Pavement for Early Opening 24 Hour (Reinforced)</t>
  </si>
  <si>
    <t>Construction of 150 mm Type 4 Concrete Pavement for Early Opening 72 Hour (Reinforced)</t>
  </si>
  <si>
    <t>Construction of 150 mm Type 3 Concrete Pavement for Early Opening 24 Hour  (Plain-Dowelled)</t>
  </si>
  <si>
    <t>Construction of 150 mm Type 4 Concrete Pavement for Early Opening 72 Hour  (Plain-Dowelled)</t>
  </si>
  <si>
    <t>C017A</t>
  </si>
  <si>
    <t xml:space="preserve">
add "Slip Form Paving" if specified</t>
  </si>
  <si>
    <t>E18</t>
  </si>
  <si>
    <t>^ Reveal Height and Concrete Type</t>
  </si>
  <si>
    <t>B206A</t>
  </si>
  <si>
    <t>B206B</t>
  </si>
  <si>
    <t>Type A</t>
  </si>
  <si>
    <t>Type B</t>
  </si>
  <si>
    <t>Supply and Install Pavement Repair Fabric</t>
  </si>
  <si>
    <r>
      <t>^ reveal height</t>
    </r>
    <r>
      <rPr>
        <u/>
        <sz val="10"/>
        <rFont val="MS Sans Serif"/>
      </rPr>
      <t xml:space="preserve"> if not 150 or 180</t>
    </r>
    <r>
      <rPr>
        <sz val="10"/>
        <rFont val="MS Sans Serif"/>
        <family val="2"/>
      </rPr>
      <t>, add "Slip Form Paving" if specified</t>
    </r>
  </si>
  <si>
    <r>
      <t>Raising of</t>
    </r>
    <r>
      <rPr>
        <b/>
        <sz val="12"/>
        <rFont val="Arial"/>
        <family val="2"/>
      </rPr>
      <t xml:space="preserve"> </t>
    </r>
    <r>
      <rPr>
        <sz val="12"/>
        <rFont val="Arial"/>
        <family val="2"/>
      </rPr>
      <t>Existing</t>
    </r>
    <r>
      <rPr>
        <b/>
        <sz val="12"/>
        <rFont val="Arial"/>
        <family val="2"/>
      </rPr>
      <t xml:space="preserve"> </t>
    </r>
    <r>
      <rPr>
        <sz val="12"/>
        <rFont val="Arial"/>
        <family val="2"/>
      </rPr>
      <t>Hydrant</t>
    </r>
  </si>
  <si>
    <t>CW 3110-R22</t>
  </si>
  <si>
    <r>
      <t>CW 3110-R22</t>
    </r>
    <r>
      <rPr>
        <sz val="11"/>
        <color theme="1"/>
        <rFont val="Calibri"/>
        <family val="2"/>
        <scheme val="minor"/>
      </rPr>
      <t/>
    </r>
  </si>
  <si>
    <t>50 mm Granular A ^</t>
  </si>
  <si>
    <t>50 mm Granular B ^</t>
  </si>
  <si>
    <t>50 mm Granular C ^</t>
  </si>
  <si>
    <t>100 mm Granular A ^</t>
  </si>
  <si>
    <t>100 mm Granular B  ^</t>
  </si>
  <si>
    <t>100 mm Granular C ^</t>
  </si>
  <si>
    <t>Base Course Material - Granular A ^</t>
  </si>
  <si>
    <t>Base Course Material - Granular B ^</t>
  </si>
  <si>
    <t>Base Course Material - Granular C ^</t>
  </si>
  <si>
    <t>250 mm Type ^ Concrete Pavement (Reinforced)</t>
  </si>
  <si>
    <t>250 mm Type ^ Concrete Pavement (Plain-Dowelled)</t>
  </si>
  <si>
    <t>230 mm Type ^ Concrete Pavement (Reinforced)</t>
  </si>
  <si>
    <t>230 mm Type ^ Concrete Pavement (Plain-Dowelled)</t>
  </si>
  <si>
    <t>200 mm Type ^ Concrete Pavement (Reinforced)</t>
  </si>
  <si>
    <t>200 mm Type ^ Concrete Pavement (Plain-Dowelled)</t>
  </si>
  <si>
    <t>150 mm Type ^ Concrete Pavement (Reinforced)</t>
  </si>
  <si>
    <t>150 mm Type ^ Concrete Pavement (Plain-Dowelled)</t>
  </si>
  <si>
    <t>CW 3230-R8</t>
  </si>
  <si>
    <t>250 mm Type ^ Concrete Pavement (Type A)</t>
  </si>
  <si>
    <t>250 mm Type ^ Concrete Pavement (Type B)</t>
  </si>
  <si>
    <t>250 mm Type ^ Concrete Pavement (Type C)</t>
  </si>
  <si>
    <t>250 mm Type ^ Concrete Pavement (Type D)</t>
  </si>
  <si>
    <t>230 mm Type ^ Concrete Pavement (Type A)</t>
  </si>
  <si>
    <t>230 mm Type ^ Concrete Pavement (Type B)</t>
  </si>
  <si>
    <t>230 mm Type ^ Concrete Pavement (Type C)</t>
  </si>
  <si>
    <t>230 mm Type ^ Concrete Pavement (Type D)</t>
  </si>
  <si>
    <t>200 mm Type ^ Concrete Pavement (Type A)</t>
  </si>
  <si>
    <t>200 mm Type ^ Concrete Pavement (Type B)</t>
  </si>
  <si>
    <t>200 mm Type ^ Concrete Pavement (Type C)</t>
  </si>
  <si>
    <t>200 mm Type ^ Concrete Pavement (Type D)</t>
  </si>
  <si>
    <t>150 mm Type ^ Concrete Pavement (Type A)</t>
  </si>
  <si>
    <t>150 mm Type ^ Concrete Pavement (Type B)</t>
  </si>
  <si>
    <t>150 mm Type ^ Concrete Pavement (Type C)</t>
  </si>
  <si>
    <t>150 mm Type ^ Concrete Pavement (Type D)</t>
  </si>
  <si>
    <t>E16</t>
  </si>
  <si>
    <t>CW 3235-R9</t>
  </si>
  <si>
    <t>Type ^ Concrete Median Slab</t>
  </si>
  <si>
    <t>Type ^ Concrete Monolithic Median Slab</t>
  </si>
  <si>
    <t>Type ^ Concrete Safety Median</t>
  </si>
  <si>
    <t>Type ^ Concrete 100 mm Sidewalk</t>
  </si>
  <si>
    <t>Type ^ Concrete 150 mm Reinforced Sidewalk</t>
  </si>
  <si>
    <t>Type ^ Concrete Bullnose</t>
  </si>
  <si>
    <t>Type ^ Concrete Monolithic Curb and Sidewalk</t>
  </si>
  <si>
    <t>Type ^ Concrete 100 mm Sidewalk with Block Outs</t>
  </si>
  <si>
    <t>Type ^ Concrete 150 mm Sidewalk with Block Outs</t>
  </si>
  <si>
    <t>Type ^ Concrete Monolithic Curb and 100 mm Sidewalk with Block Outs ^</t>
  </si>
  <si>
    <t>Type ^ Concrete Monolithic Curb and 150 mm Sidewalk with Block Outs ^</t>
  </si>
  <si>
    <t>E19</t>
  </si>
  <si>
    <t>100 mm Type ^ Concrete Sidewalk</t>
  </si>
  <si>
    <t>150 mm Type ^ Concrete Reinforced Sidewalk</t>
  </si>
  <si>
    <t>Barrier ^</t>
  </si>
  <si>
    <t>Modified Barrier ^</t>
  </si>
  <si>
    <t>Splash Strip ^</t>
  </si>
  <si>
    <t>Type ^ Concrete Barrier (^ mm reveal ht, Dowelled)</t>
  </si>
  <si>
    <t>Type ^ Concrete Barrier (150 mm reveal ht, Dowelled)</t>
  </si>
  <si>
    <t>Type ^ Concrete Barrier (180 mm reveal ht, Dowelled)</t>
  </si>
  <si>
    <t>Type ^ Concrete Barrier (^ mm reveal ht, Separate)</t>
  </si>
  <si>
    <t>Type ^ Concrete Barrier (150 mm reveal ht, Separate)</t>
  </si>
  <si>
    <t>Type ^ Concrete Barrier (180 mm reveal ht, Separate)</t>
  </si>
  <si>
    <t>Type ^ Concrete Barrier (^ mm reveal ht, Integral)</t>
  </si>
  <si>
    <t>Type ^ Concrete Barrier (150 mm reveal ht, Integral)</t>
  </si>
  <si>
    <t>Type ^ Concrete Barrier (180 mm reveal ht, Integral)</t>
  </si>
  <si>
    <t>Type ^ Concrete Modified Barrier (^ mm reveal ht, Dowelled)</t>
  </si>
  <si>
    <t>Type ^ Concrete Modified Barrier (150 mm reveal ht, Dowelled)</t>
  </si>
  <si>
    <t>Type ^ Concrete Modified Barrier (180 mm reveal ht, Dowelled)</t>
  </si>
  <si>
    <t>Type ^ Concrete Modified Barrier (^ mm reveal ht, Integral)</t>
  </si>
  <si>
    <t>Type ^ Concrete Modified Barrier (150 mm reveal ht, Integral)</t>
  </si>
  <si>
    <t>Type ^ Concrete Modified Barrier (180 mm reveal ht, Integral)</t>
  </si>
  <si>
    <t>Type ^ Concrete Mountable Curb (^ mm reveal ht, Integral)</t>
  </si>
  <si>
    <t>Type ^ Concrete Mountable Curb (120 mm reveal ht, Integral)</t>
  </si>
  <si>
    <t>Type ^ ConcreteCurb and Gutter (^ mm reveal ht, Barrier, Integral, 600 mm width, 150 mm Plain Concrete Pavement)</t>
  </si>
  <si>
    <t>Type ^ Concrete Curb and Gutter (150 mm reveal ht, Barrier, Integral, 600 mm width, 150 mm Plain Concrete Pavement)</t>
  </si>
  <si>
    <t>Type ^ Concrete Curb and Gutter (180 mm reveal ht, Barrier, Integral, 600 mm width, 150 mm Plain Concrete Pavement)</t>
  </si>
  <si>
    <t>Type ^ Concrete Curb and Gutter (^ mm reveal ht, Modified Barrier, Integral,  600 mm width, 150 mm Plain Concrete Pavement)</t>
  </si>
  <si>
    <t>Type ^ Concrete Curb and Gutter (150 mm reveal ht, Modified Barrier, Integral,  600 mm width, 150 mm Plain Concrete Pavement)</t>
  </si>
  <si>
    <t>Type ^ Concrete Curb and Gutter (180 mm reveal ht, Modified Barrier, Integral,  600 mm width, 150 mm Plain Concrete Pavement)</t>
  </si>
  <si>
    <t>Type ^ Concrete Curb and Gutter (40 mm reveal ht, Lip Curb, Integral, 600 mm width, 150 mm Plain Concrete Pavement)</t>
  </si>
  <si>
    <t>Type ^ Concrete Curb and Gutter (8-12 mm reveal ht, Curb Ramp,  Integral, 600 mm width, 150 mm Plain Concrete Pavement)</t>
  </si>
  <si>
    <t>Type ^ Concrete Lip Curb (125 mm reveal ht, Integral)</t>
  </si>
  <si>
    <t>Type ^ Concrete Lip Curb (75 mm reveal ht, Integral)</t>
  </si>
  <si>
    <t>Type ^ Concrete Lip Curb (40 mm reveal ht, Integral)</t>
  </si>
  <si>
    <t>Type ^ Concrete Modified Lip Curb (^ mm reveal ht, Dowelled)</t>
  </si>
  <si>
    <t>Type ^ Concrete Modified Lip Curb (75 mm reveal ht, Dowelled)</t>
  </si>
  <si>
    <t>Type ^ Concrete Curb Ramp (8-12 mm reveal ht, Integral)</t>
  </si>
  <si>
    <t>Type ^ Concrete Curb Ramp (8-12 mm reveal ht, Monolithic)</t>
  </si>
  <si>
    <t>Type ^ Concrete Safety Curb (330 mm reveal ht)</t>
  </si>
  <si>
    <t>Type ^ Concrete Splash Strip (180 mm reveal ht, Monolithic Barrier Curb,  750 mm width)</t>
  </si>
  <si>
    <t>Type ^ Concrete Splash Strip (150 mm reveal ht, Monolithic Barrier Curb,  750 mm width)</t>
  </si>
  <si>
    <t>Type ^ Concrete Splash Strip (150 mm reveal ht, Monolithic Modified Barrier Curb,  750 mm width)</t>
  </si>
  <si>
    <t>Type ^ Concrete Splash Strip, (Separate, 600 mm width)</t>
  </si>
  <si>
    <t>CW 3240-R10</t>
  </si>
  <si>
    <t>B155rl^1</t>
  </si>
  <si>
    <t>In item code replace ^ with A or  B or omit according to the code of the item used above</t>
  </si>
  <si>
    <t>B155rl^2</t>
  </si>
  <si>
    <t>B155rl^3</t>
  </si>
  <si>
    <t>B159rl^1</t>
  </si>
  <si>
    <t>B159rl^2</t>
  </si>
  <si>
    <t>B159rl^3</t>
  </si>
  <si>
    <t>B163rl^1</t>
  </si>
  <si>
    <t>B163rl^2</t>
  </si>
  <si>
    <t>B163rl^3</t>
  </si>
  <si>
    <t>Type ^ Concrete Modified Barrier (^ mm reveal ht Integral)</t>
  </si>
  <si>
    <t>Type ^ Concrete Modified Barrier (150 mm reveal ht Integral)</t>
  </si>
  <si>
    <t>Type ^ Concrete Modified Barrier (180 mm reveal ht Integral)</t>
  </si>
  <si>
    <t>Type ^ Concrete Mountable Curb (^ mm reveal ht Integral)</t>
  </si>
  <si>
    <t>Type ^ Concrete Curb and Gutter (^ mm reveal ht, Barrier, Integral, 600 mm width, 150 mm Plain Concrete Pavement)</t>
  </si>
  <si>
    <t>B170rl^1</t>
  </si>
  <si>
    <t>B170rl^2</t>
  </si>
  <si>
    <t>B170rl^3</t>
  </si>
  <si>
    <t>Type ^ Concrete Curb and Gutter (^ mm reveal ht, Modified Barrier, Integral,  - 600 mm width, 150 mm Plain Concrete Pavement)</t>
  </si>
  <si>
    <t>Type ^ Concrete Curb and Gutter (150 mm reveal ht, Modified Barrier, Integral,  - 600 mm width, 150 mm Plain Concrete Pavement)</t>
  </si>
  <si>
    <t>Type ^ Concrete Curb and Gutter (180 mm reveal ht, Modified Barrier, Integral,  - 600 mm width, 150 mm Plain Concrete Pavement)</t>
  </si>
  <si>
    <t>B174rl^1</t>
  </si>
  <si>
    <t>B174rl^2</t>
  </si>
  <si>
    <t>B174rl^3</t>
  </si>
  <si>
    <t>Type ^ Concrete Curb and Gutter (^ mm reveal ht, Lip Curb, Integral, 600 mm width, 150 mm Plain Concrete Pavement)</t>
  </si>
  <si>
    <t>Type ^ Concrete Curb and Gutter (150 mm reveal ht, Lip Curb, Integral, 600 mm width, 150 mm Plain Concrete Pavement)</t>
  </si>
  <si>
    <t>Type ^ Concrete Curb and Gutter (180 mm reveal ht, Lip Curb, Integral, 600 mm width, 150 mm Plain Concrete Pavement)</t>
  </si>
  <si>
    <t>B178rl^1</t>
  </si>
  <si>
    <t>B178rl^2</t>
  </si>
  <si>
    <t>B178rl^3</t>
  </si>
  <si>
    <t xml:space="preserve">Type ^ Concrete Lip Curb (40 mm reveal ht, Integral) </t>
  </si>
  <si>
    <t>Type ^ Concrete Safety Curb (^ mm reveal ht)</t>
  </si>
  <si>
    <t>Type ^ Concrete Splash Strip (180 mm reveal ht, Monolithic Modified Barrier Curb,  750 mm width)</t>
  </si>
  <si>
    <t>Supply and Installation of Dowel Assemblies ^</t>
  </si>
  <si>
    <t>CW 3310-R18</t>
  </si>
  <si>
    <t>^ Specify diameter of dowels</t>
  </si>
  <si>
    <t>CW 3140-R1</t>
  </si>
  <si>
    <t>Construction of 250 mm Type ^ Concrete Pavement (Reinforced)</t>
  </si>
  <si>
    <t>Construction of 250 mm Type ^ Concrete Pavement (Plain-Dowelled)</t>
  </si>
  <si>
    <t>Construction of 230 mm Type ^ Concrete Pavement (Reinforced)</t>
  </si>
  <si>
    <t>Construction of 230 mm Type ^ Concrete Pavement (Plain-Dowelled)</t>
  </si>
  <si>
    <t>Construction of 200 mm Type ^ Concrete Pavement - (Reinforced)</t>
  </si>
  <si>
    <t>Construction of 200 mm Type ^ Concrete Pavement (Plain-Dowelled)</t>
  </si>
  <si>
    <t>Construction of 150 mm Type ^ Concrete Pavement (Reinforced)</t>
  </si>
  <si>
    <t>Construction of 150 mm Type ^ Concrete Pavement (Plain-Dowelled)</t>
  </si>
  <si>
    <t>Construction of Type ^ Concrete Median Slabs</t>
  </si>
  <si>
    <t>Construction of Monolithic Type ^ Concrete Median Slabs</t>
  </si>
  <si>
    <t>Construction of Type ^ Concrete Safety Medians</t>
  </si>
  <si>
    <t>Construction of Monolithic Type ^ Curb and Sidewalk</t>
  </si>
  <si>
    <t>Construction of Monolithic Type ^ Curb and Sidewalk with Blockouts</t>
  </si>
  <si>
    <t>Construction of Monolithic Type ^ Concrete Bull-noses</t>
  </si>
  <si>
    <t>Construction of 250 mm Type ^ Concrete Pavement for Early Opening ^  (Reinforced)</t>
  </si>
  <si>
    <t>^  specify neither 24 nor 72 hour, add "Slip Form Paving" if specified</t>
  </si>
  <si>
    <t>Construction of 250 mm Type ^ Concrete Pavement for Early Opening ^ (Plain-Dowelled)</t>
  </si>
  <si>
    <t>Construction of 230 mm Type ^ Concrete Pavement for Early Opening ^ (Reinforced)</t>
  </si>
  <si>
    <t>Construction of 230 mm Type ^ Concrete Pavement for Early Opening ^ (Plain-Dowelled)</t>
  </si>
  <si>
    <t>Construction of 200 mm Type ^ Concrete Pavement for Early Opening ^ (Reinforced)</t>
  </si>
  <si>
    <t>Construction of 200 mm Type ^ Concrete Pavement for Early Opening ^ (Plain-Dowelled)</t>
  </si>
  <si>
    <t>Construction of 150 mm Type ^ Concrete Pavement for Early Opening ^ (Reinforced)</t>
  </si>
  <si>
    <t>Construction of 150 mm Type ^ Concrete Pavement for Early Opening ^  (Plain-Dowelled)</t>
  </si>
  <si>
    <t>Construction of  Barrier (^ mm ht, Type ^, Dowelled)</t>
  </si>
  <si>
    <t>Construction of  Barrier (150 mm ht, Type ^, Dowelled)</t>
  </si>
  <si>
    <t>Construction of  Barrier (180 mm ht, Type ^, Dowelled)</t>
  </si>
  <si>
    <t>Construction of Barrier (^ mm ht, Type ^, Separate)</t>
  </si>
  <si>
    <t>Construction of Barrier (150 mm ht, Type ^, Separate)</t>
  </si>
  <si>
    <t>Construction of Barrier (180 mm ht, Type ^, Separate)</t>
  </si>
  <si>
    <t>Construction of Barrier (^ mm ht, Type ^, Integral)</t>
  </si>
  <si>
    <t>Construction of Barrier (150 mm ht, Type ^, Integral)</t>
  </si>
  <si>
    <t>Construction of Barrier (180 mm ht, Type ^, Integral)</t>
  </si>
  <si>
    <t>Construction of Modified Barrier (^ mm ht, Type ^ Dowelled)</t>
  </si>
  <si>
    <t>Construction of Modified Barrier (150 mm ht, Type ^, Dowelled)</t>
  </si>
  <si>
    <t>Construction of Modified Barrier (180 mm ht, Type ^, Dowelled)</t>
  </si>
  <si>
    <t>Construction of  Modified Barrier  (^ mm ht, Type ^, Integral)</t>
  </si>
  <si>
    <t>Construction of  Modified Barrier  (150 mm ht, Type ^, Integral)</t>
  </si>
  <si>
    <t>Construction of  Modified Barrier  (180 mm ht, Type ^, Integral)</t>
  </si>
  <si>
    <t>Construction of Curb and Gutter (150 mm ht, Barrier, Integral, 600 mm width, 150 mm Plain Type ^ Concrete Pavement)</t>
  </si>
  <si>
    <t>Construction of Curb and Gutter (180 mm ht, Barrier, Integral, 600 mm width, 150 mm Plain Type ^ Concrete Pavement)</t>
  </si>
  <si>
    <t>Construction of Curb and Gutter (^ mm ht, Modified Barrier, Integral, 600 mm width, 150 mm Plain Type ^ Concrete Pavement)</t>
  </si>
  <si>
    <t>^ height if not  180, add "Slip Form Paving" if specified</t>
  </si>
  <si>
    <t>Construction of Curb and Gutter (150 mm ht, Modified Barrier, Integral, 600 mm width, 150 mm Plain Type ^ Concrete Pavement)</t>
  </si>
  <si>
    <t>Construction of Curb and Gutter (180 mm ht, Modified Barrier, Integral, 600 mm width, 150 mm Plain Type ^ Concrete Pavement)</t>
  </si>
  <si>
    <t>Construction of Curb and Gutter (40 mm ht, Lip Curb, Integral, 600 mm width, 150 mm Plain Type ^ Concrete Pavement)</t>
  </si>
  <si>
    <t>Construction of Curb and Gutter (8-12 mm ht, Curb Ramp,  Integral, 600 mm width, 150 mm Plain Type ^ Concrete Pavement)</t>
  </si>
  <si>
    <t>Construction of  Mountable Curb ^ (Integral)</t>
  </si>
  <si>
    <t>^ height, concrete type, add "Slip Form Paving" if specified</t>
  </si>
  <si>
    <t>Construction of  Mountable Curb (120 mm, Type ^, Integral)</t>
  </si>
  <si>
    <t>Construction of  Lip Curb (125 mm ht, Type ^, Integral)</t>
  </si>
  <si>
    <t>Construction of   Lip Curb (75 mm ht, Type ^, Integral)</t>
  </si>
  <si>
    <t>Construction of   Lip Curb (40 mm ht, Type ^, Integral)</t>
  </si>
  <si>
    <t>Construction of  Curb Ramp (8-12 mm ht, Type ^, Integral)</t>
  </si>
  <si>
    <t>Construction of  Curb Ramp (8-12 mm ht, Type ^, Monolithic)</t>
  </si>
  <si>
    <t>Construction of  Safety Curb (^ mm ht, Type ^)</t>
  </si>
  <si>
    <t>Construction of Splash Strip (180 mm ht, Monolithic Barrier Curb,  750 mm width, Type ^)</t>
  </si>
  <si>
    <t>Construction of Splash Strip (180 mm ht, Monolithic Modified Barrier Curb, 750 mm width, Type ^)</t>
  </si>
  <si>
    <t>Construction of Splash Strip, (Separate, 600 mm width, Type ^)</t>
  </si>
  <si>
    <t xml:space="preserve">CW 3325-R5  </t>
  </si>
  <si>
    <t>^ mm, ^</t>
  </si>
  <si>
    <t>^ specify diameter, type</t>
  </si>
  <si>
    <t>In a Trench, Class ^ Type ^  Bedding, Class 2 Backfill</t>
  </si>
  <si>
    <t>^  Class A bedding or Class B bedding with sand, type 2 or type 3 material and Class 1,2,3,4 or 5 Backfill</t>
  </si>
  <si>
    <t>Trenchless Installation, Class ^ Type ^ Bedding, Class ^ Backfill</t>
  </si>
  <si>
    <t xml:space="preserve">^ Class A bedding or Class B bedding with sand, type 2 or type 3 material and Class 1,2,3,4 or 5 Backfill </t>
  </si>
  <si>
    <t xml:space="preserve">^ mm </t>
  </si>
  <si>
    <t>^ specify diameter</t>
  </si>
  <si>
    <t>Class ^ Backfill</t>
  </si>
  <si>
    <t xml:space="preserve">^ specify diameter </t>
  </si>
  <si>
    <t>^ specify class of backfill 1,2,3,4,5</t>
  </si>
  <si>
    <t>150 mm, ^</t>
  </si>
  <si>
    <t xml:space="preserve">^ specify type of sewer </t>
  </si>
  <si>
    <t>200 mm, ^</t>
  </si>
  <si>
    <t>250 mm, ^</t>
  </si>
  <si>
    <t>300 mm, ^</t>
  </si>
  <si>
    <t>375 mm, ^</t>
  </si>
  <si>
    <t>450 mm, ^</t>
  </si>
  <si>
    <t>600 mm, ^</t>
  </si>
  <si>
    <t xml:space="preserve">^ specify size and type of sewer </t>
  </si>
  <si>
    <t>^ mm Catch Basin Lead</t>
  </si>
  <si>
    <t>^ mm Drainage Connection Pipe</t>
  </si>
  <si>
    <t>^ mm Drainage Connection Inlet Pipe</t>
  </si>
  <si>
    <t>^ mm (Type ^) Connecting Pipe</t>
  </si>
  <si>
    <t>^ specify size and type</t>
  </si>
  <si>
    <t>Connecting to 300 mm  (Type ^ ) Sewer</t>
  </si>
  <si>
    <t>Connecting to 375 mm  (Type ^ ) Sewer</t>
  </si>
  <si>
    <t>Connecting to 450 mm  (Type ^) Sewer</t>
  </si>
  <si>
    <t>Connecting to 525 mm  (Type ^) Sewer</t>
  </si>
  <si>
    <t>Connecting to 600 mm  (Type ^) Sewer</t>
  </si>
  <si>
    <t>Connecting to ^ mm  (Type ^) Sewer</t>
  </si>
  <si>
    <t>^ specify size , "Type" opt. if known</t>
  </si>
  <si>
    <t xml:space="preserve">^ specify size. </t>
  </si>
  <si>
    <t>(250 mm, ^  gauge, ^)</t>
  </si>
  <si>
    <t>^  specify gauge, (Galvinized, Aluminized, or Polymer Coat)</t>
  </si>
  <si>
    <t>(300 mm, ^  gauge, ^)</t>
  </si>
  <si>
    <t>(375 mm,^  gauge, ^)</t>
  </si>
  <si>
    <t>(450 mm,^  gauge, ^)</t>
  </si>
  <si>
    <t>(600 mm,^  gauge, ^)</t>
  </si>
  <si>
    <t>(^ mm, ^  gauge, ^)</t>
  </si>
  <si>
    <t>(375 mm, ^  gauge, ^)</t>
  </si>
  <si>
    <t>(450 mm, ^  gauge, ^)</t>
  </si>
  <si>
    <t>(600 mm, ^  gauge, ^)</t>
  </si>
  <si>
    <t>^ mm</t>
  </si>
  <si>
    <t>(^ mm)</t>
  </si>
  <si>
    <t>^  specify diameter</t>
  </si>
  <si>
    <t>E20</t>
  </si>
  <si>
    <t>Pipe Under Roadway Excavation</t>
  </si>
  <si>
    <t>SD-018</t>
  </si>
  <si>
    <t>Curb Inlet Box Covers</t>
  </si>
  <si>
    <t>Curb Inlet Frames</t>
  </si>
  <si>
    <t>F.19</t>
  </si>
  <si>
    <t>Polyethylene Waterline, ^ mm</t>
  </si>
  <si>
    <t>CW 3510-R10</t>
  </si>
  <si>
    <t>250 mm Type 3 Concrete Pavement (Reinforced)</t>
  </si>
  <si>
    <t>250 mm Type 3 Concrete Pavement (Plain-Dowelled)</t>
  </si>
  <si>
    <t>230 mm Type 3 Concrete Pavement (Reinforced)</t>
  </si>
  <si>
    <t>230 mm Type 3 Concrete Pavement (Plain-Dowelled)</t>
  </si>
  <si>
    <t>200 mm Type 3 Concrete Pavement (Reinforced)</t>
  </si>
  <si>
    <t>200 mm Type 3 Concrete Pavement (Plain-Dowelled)</t>
  </si>
  <si>
    <t>150 mm Type 3 Concrete Pavement (Reinforced)</t>
  </si>
  <si>
    <t>150 mm Type 3 Concrete Pavement (Plain-Dowelled)</t>
  </si>
  <si>
    <t>250 mm Type 3 Concrete Pavement (Type A)</t>
  </si>
  <si>
    <t>250 mm Type 3 Concrete Pavement (Type B)</t>
  </si>
  <si>
    <t>250 mm Type 3 Concrete Pavement (Type C)</t>
  </si>
  <si>
    <t>250 mm Type 3 Concrete Pavement (Type D)</t>
  </si>
  <si>
    <t>230 mm Type 3 Concrete Pavement (Type A)</t>
  </si>
  <si>
    <t>230 mm Type 3 Concrete Pavement (Type B)</t>
  </si>
  <si>
    <t>230 mm Type 3 Concrete Pavement (Type C)</t>
  </si>
  <si>
    <t>230 mm Type 3 Concrete Pavement (Type D)</t>
  </si>
  <si>
    <t>200 mm Type 3 Concrete Pavement (Type A)</t>
  </si>
  <si>
    <t>200 mm Type 3 Concrete Pavement (Type B)</t>
  </si>
  <si>
    <t>200 mm Type 3 Concrete Pavement (Type C)</t>
  </si>
  <si>
    <t>200 mm Type 3 Concrete Pavement (Type D)</t>
  </si>
  <si>
    <t>150 mm Type 3 Concrete Pavement (Type A)</t>
  </si>
  <si>
    <t>150 mm Type 3 Concrete Pavement (Type B)</t>
  </si>
  <si>
    <t>150 mm Type 3 Concrete Pavement (Type C)</t>
  </si>
  <si>
    <t>150 mm Type 3 Concrete Pavement (Type D)</t>
  </si>
  <si>
    <t>250 mm Type 4 Concrete Pavement (Reinforced)</t>
  </si>
  <si>
    <t>250 mm Type 4 Concrete Pavement (Plain-Dowelled)</t>
  </si>
  <si>
    <t>230 mm Type 4 Concrete Pavement (Reinforced)</t>
  </si>
  <si>
    <t>230 mm Type 4 Concrete Pavement (Plain-Dowelled)</t>
  </si>
  <si>
    <t>200 mm Type 4 Concrete Pavement (Reinforced)</t>
  </si>
  <si>
    <t>200 mm Type 4 Concrete Pavement (Plain-Dowelled)</t>
  </si>
  <si>
    <t>150 mm Type 4 Concrete Pavement (Reinforced)</t>
  </si>
  <si>
    <t>150 mm Type 4 Concrete Pavement (Plain-Dowelled)</t>
  </si>
  <si>
    <t>250 mm Type 4 Concrete Pavement (Type A)</t>
  </si>
  <si>
    <t>250 mm Type 4 Concrete Pavement (Type B)</t>
  </si>
  <si>
    <t>250 mm Type 4 Concrete Pavement (Type C)</t>
  </si>
  <si>
    <t>250 mm Type 4 Concrete Pavement (Type D)</t>
  </si>
  <si>
    <t>230 mm Type 4 Concrete Pavement (Type A)</t>
  </si>
  <si>
    <t>230 mm Type 4 Concrete Pavement (Type B)</t>
  </si>
  <si>
    <t>230 mm Type 4 Concrete Pavement (Type C)</t>
  </si>
  <si>
    <t>230 mm Type 4 Concrete Pavement (Type D)</t>
  </si>
  <si>
    <t>200 mm Type 4 Concrete Pavement (Type A)</t>
  </si>
  <si>
    <t>200 mm Type 4 Concrete Pavement (Type B)</t>
  </si>
  <si>
    <t>200 mm Type 4 Concrete Pavement (Type C)</t>
  </si>
  <si>
    <t>200 mm Type 4 Concrete Pavement (Type D)</t>
  </si>
  <si>
    <t>150 mm Type 4 Concrete Pavement (Type A)</t>
  </si>
  <si>
    <t>150 mm Type 4 Concrete Pavement (Type B)</t>
  </si>
  <si>
    <t>150 mm Type 4 Concrete Pavement (Type C)</t>
  </si>
  <si>
    <t>150 mm Type 4 Concrete Pavement (Type D)</t>
  </si>
  <si>
    <t>CW 2140-R5</t>
  </si>
  <si>
    <t>CW 2110-R13</t>
  </si>
  <si>
    <t>l. sum</t>
  </si>
  <si>
    <t>ROADWORK - REMOVALS/RENEWALS</t>
  </si>
  <si>
    <t>B193A</t>
  </si>
  <si>
    <t>Type MS1</t>
  </si>
  <si>
    <t>B193B</t>
  </si>
  <si>
    <t>Type MS2</t>
  </si>
  <si>
    <t>B195A</t>
  </si>
  <si>
    <t>B195B</t>
  </si>
  <si>
    <t>Construction of Curb and Gutter (^ mm ht, Barrier, Integral, 600 mm width, 150 mm Plain Type ^ Concrete Pavement)</t>
  </si>
  <si>
    <t>C058A</t>
  </si>
  <si>
    <t>C058B</t>
  </si>
  <si>
    <t>C058C</t>
  </si>
  <si>
    <t>Type SP1</t>
  </si>
  <si>
    <t>C058D</t>
  </si>
  <si>
    <t>f)</t>
  </si>
  <si>
    <t>Type SP2</t>
  </si>
  <si>
    <t>C060A</t>
  </si>
  <si>
    <t>C060B</t>
  </si>
  <si>
    <t>C060C</t>
  </si>
  <si>
    <t>C060D</t>
  </si>
  <si>
    <t>g)</t>
  </si>
  <si>
    <t>CW 2145-R5</t>
  </si>
  <si>
    <t>CW 3410-R12, E^</t>
  </si>
  <si>
    <t>FORM B: PRICES</t>
  </si>
  <si>
    <t>(SEE B9)</t>
  </si>
  <si>
    <t>UNIT PRICES</t>
  </si>
  <si>
    <t>SPEC.</t>
  </si>
  <si>
    <t>APPROX.</t>
  </si>
  <si>
    <t>REF.</t>
  </si>
  <si>
    <t>QUANTITY</t>
  </si>
  <si>
    <r>
      <t xml:space="preserve">PART 1      </t>
    </r>
    <r>
      <rPr>
        <b/>
        <i/>
        <sz val="16"/>
        <rFont val="Arial"/>
        <family val="2"/>
      </rPr>
      <t>CITY FUNDED WORK</t>
    </r>
  </si>
  <si>
    <t>ASPHALT RECONSTRUCTION:  BLOSSOM BAY FROM McDOWELL DRIVE TO McDOWELL DRIVE</t>
  </si>
  <si>
    <t>A.6</t>
  </si>
  <si>
    <t>A.8</t>
  </si>
  <si>
    <t>A.10</t>
  </si>
  <si>
    <t xml:space="preserve"> i)</t>
  </si>
  <si>
    <t>100 mm Type 5 Concrete Sidewalk</t>
  </si>
  <si>
    <t>CW 3310-R19, E22</t>
  </si>
  <si>
    <t>Construction of 150 mm Type 2 Concrete Pavement (Reinforced)</t>
  </si>
  <si>
    <t>CW 3310-R19</t>
  </si>
  <si>
    <t>Construction of Type 2 Concrete Curb and Reversed Gutter (180mm ht, Barrier, Integral, 450mm width, 150mm Plain Concrete Pavement)</t>
  </si>
  <si>
    <t>Construction of Type 2 Concrete Curb and Reversed Gutter (180mm ht, Modified Barrier, Integral, 450mm width, 150mm Plain Concrete Pavement)</t>
  </si>
  <si>
    <t>Construction of Lip Curb (40 mm ht, Type 2, Monolithic)</t>
  </si>
  <si>
    <t>CW 3410-R12, E15</t>
  </si>
  <si>
    <t>CW 2130-R12, E22</t>
  </si>
  <si>
    <t>250 mm, PVC</t>
  </si>
  <si>
    <t>In a Trench, Class B Sand Bedding, Class 3 Backfill</t>
  </si>
  <si>
    <t>A.21</t>
  </si>
  <si>
    <t>250 mm PVC Connecting Pipe</t>
  </si>
  <si>
    <t>Connecting to 300 mm LDS</t>
  </si>
  <si>
    <t xml:space="preserve">250 mm PVC   </t>
  </si>
  <si>
    <t>Abandoning Existing Sewer Services Under Pavement</t>
  </si>
  <si>
    <t xml:space="preserve">250 mm   </t>
  </si>
  <si>
    <t>A.28</t>
  </si>
  <si>
    <t>CW 3120-R4, E22</t>
  </si>
  <si>
    <t>A.30</t>
  </si>
  <si>
    <t>E10</t>
  </si>
  <si>
    <t>A.31</t>
  </si>
  <si>
    <t>A.32</t>
  </si>
  <si>
    <t>A.33</t>
  </si>
  <si>
    <t>A.34</t>
  </si>
  <si>
    <t>A.35</t>
  </si>
  <si>
    <t>A.36</t>
  </si>
  <si>
    <t>A.37</t>
  </si>
  <si>
    <t>Subtotal:</t>
  </si>
  <si>
    <t>PAVEMENT REHABILITATION:  WESTLUND WAY FROM OAKDALE DRIVE TO McDOWELL DRIVE</t>
  </si>
  <si>
    <t>Base Course Material - Granular C</t>
  </si>
  <si>
    <t>150 mm Type 2 Concrete Pavement (Reinforced)</t>
  </si>
  <si>
    <t>150 mm Type 2 Concrete Pavement (Type A)</t>
  </si>
  <si>
    <t>150 mm Type 2 Concrete Pavement (Type B)</t>
  </si>
  <si>
    <t>150 mm Type 2 Concrete Pavement (Type D)</t>
  </si>
  <si>
    <t>Type 2 Concrete Modified Barrier (150 mm reveal ht, Dowelled)</t>
  </si>
  <si>
    <t>Type 2 Concrete Lip Curb (40 mm reveal ht, Integral)</t>
  </si>
  <si>
    <t>Type 2 Concrete Modified Lip Curb (75 mm reveal ht, Dowelled)</t>
  </si>
  <si>
    <t>Type 2 Concrete Curb and Gutter (150 mm reveal ht, Modified Barrier, Integral, 600 mm width, 150 mm Plain Concrete Pavement)</t>
  </si>
  <si>
    <t>B170rl2</t>
  </si>
  <si>
    <t>B.31</t>
  </si>
  <si>
    <t>B.32</t>
  </si>
  <si>
    <t>THIN BITUMINOUS OVERLAY:  McDOWELL DRIVE FROM OAKDALE DRIVE TO WESTLUND WAY</t>
  </si>
  <si>
    <t>ROADWORKS - REMOVALS/RENEWALS</t>
  </si>
  <si>
    <t>Type 2 Concrete Curb and Gutter (150 mm reveal ht, Barrier, Integral, 600 mm width, 150 mm Plain Concrete Pavement)</t>
  </si>
  <si>
    <t>C.13</t>
  </si>
  <si>
    <t>C.14</t>
  </si>
  <si>
    <t>C.15</t>
  </si>
  <si>
    <t>C.16</t>
  </si>
  <si>
    <t>C.17</t>
  </si>
  <si>
    <t>C.18</t>
  </si>
  <si>
    <t>Connecting to 375 mm Concrete LDS</t>
  </si>
  <si>
    <t>C.19</t>
  </si>
  <si>
    <t xml:space="preserve">250 mm PVC </t>
  </si>
  <si>
    <t>C.20</t>
  </si>
  <si>
    <t>C.21</t>
  </si>
  <si>
    <t>C.22</t>
  </si>
  <si>
    <t>THIN BITUMINOUS OVERLAY:  ALENBROOK BAY (NORTH LEG) FROM END TO OAKDALE DRIVE</t>
  </si>
  <si>
    <t>D.5</t>
  </si>
  <si>
    <t>D.6</t>
  </si>
  <si>
    <t>D.7</t>
  </si>
  <si>
    <t>D.8</t>
  </si>
  <si>
    <t>D.9</t>
  </si>
  <si>
    <t>D.10</t>
  </si>
  <si>
    <t>D.11</t>
  </si>
  <si>
    <t>D.12</t>
  </si>
  <si>
    <t>D.13</t>
  </si>
  <si>
    <t>D.14</t>
  </si>
  <si>
    <t>CONCRETE RECONSTRUCTION: POOLE CRESCENT FROM END TO SHELLEY STREET</t>
  </si>
  <si>
    <t>CW 3310-R19, E13, E22</t>
  </si>
  <si>
    <t>Construction of  Modified Barrier (180 mm ht, Type 2, Integral)</t>
  </si>
  <si>
    <t>Construction of  Mountable Curb (120 mm, Type 2, Integral)</t>
  </si>
  <si>
    <t>250 mm (Type 2) Connecting Pipe</t>
  </si>
  <si>
    <t>Connecting to 600 mm Concrete LDS</t>
  </si>
  <si>
    <t>PAVEMENT REHABILITATION: RAQUETTE STREET FROM BROWNING BOULEVARD TO SANSOME AVENUE</t>
  </si>
  <si>
    <t>150 mm Type 2 Concrete Pavement (Plain-Dowelled)</t>
  </si>
  <si>
    <t>Type 2 Concrete Monolithic Curb and Sidewalk</t>
  </si>
  <si>
    <t>SD-228B, E17</t>
  </si>
  <si>
    <t>Adjustment of Precast Sidewalk Blocks</t>
  </si>
  <si>
    <t>Supply of Precast Sidewalk Blocks</t>
  </si>
  <si>
    <t>Type 2 Concrete Barrier (100 mm reveal ht, Dowelled)</t>
  </si>
  <si>
    <t>Type 2 Concrete Barrier (100 mm reveal ht, Separate)</t>
  </si>
  <si>
    <t>Type 2 Concrete Curb Ramp (8-12 mm reveal ht, Integral)</t>
  </si>
  <si>
    <t>F.21</t>
  </si>
  <si>
    <t>F.22</t>
  </si>
  <si>
    <t>F.23</t>
  </si>
  <si>
    <t>F.24</t>
  </si>
  <si>
    <t>F.25</t>
  </si>
  <si>
    <t>F.26</t>
  </si>
  <si>
    <t>F.27</t>
  </si>
  <si>
    <t>Connecting to 1800 mm Concrete LDS</t>
  </si>
  <si>
    <t>F.28</t>
  </si>
  <si>
    <t>F.29</t>
  </si>
  <si>
    <t>F.30</t>
  </si>
  <si>
    <t>F.31</t>
  </si>
  <si>
    <t>F.32</t>
  </si>
  <si>
    <t>F.33</t>
  </si>
  <si>
    <t>F.34</t>
  </si>
  <si>
    <t>F.35</t>
  </si>
  <si>
    <t>F.36</t>
  </si>
  <si>
    <t>F.37</t>
  </si>
  <si>
    <t>F.38</t>
  </si>
  <si>
    <t>PAVEMENT REHABILITATION: HAULTAIN CRESCENT FROM RAQUETTE STREET TO RAQUETTE STREET</t>
  </si>
  <si>
    <t>G.4</t>
  </si>
  <si>
    <t>G.5</t>
  </si>
  <si>
    <t>G.6</t>
  </si>
  <si>
    <t>G.7</t>
  </si>
  <si>
    <t>G.8</t>
  </si>
  <si>
    <t>G.9</t>
  </si>
  <si>
    <t>G.10</t>
  </si>
  <si>
    <t>G.11</t>
  </si>
  <si>
    <t>G.12</t>
  </si>
  <si>
    <t>G.13</t>
  </si>
  <si>
    <t>G.14</t>
  </si>
  <si>
    <t>G.15</t>
  </si>
  <si>
    <t>G.16</t>
  </si>
  <si>
    <t>G.17</t>
  </si>
  <si>
    <t>G.18</t>
  </si>
  <si>
    <t>G.19</t>
  </si>
  <si>
    <t>G.20</t>
  </si>
  <si>
    <t>G.21</t>
  </si>
  <si>
    <t>G.22</t>
  </si>
  <si>
    <t>G.23</t>
  </si>
  <si>
    <t>G.24</t>
  </si>
  <si>
    <t>G.25</t>
  </si>
  <si>
    <t>G.26</t>
  </si>
  <si>
    <t>G.27</t>
  </si>
  <si>
    <t>G.28</t>
  </si>
  <si>
    <t>G.29</t>
  </si>
  <si>
    <t>G.30</t>
  </si>
  <si>
    <t>G.31</t>
  </si>
  <si>
    <t>G.32</t>
  </si>
  <si>
    <t>G.33</t>
  </si>
  <si>
    <t>G.34</t>
  </si>
  <si>
    <t>G.35</t>
  </si>
  <si>
    <t>G.36</t>
  </si>
  <si>
    <t>G.37</t>
  </si>
  <si>
    <t>PAVEMENT REHABILITATION: ALDRICH AVENUE FROM SHELLEY STREET TO WORDSWORTH WAY</t>
  </si>
  <si>
    <t>B155rl1</t>
  </si>
  <si>
    <t>B155rl2</t>
  </si>
  <si>
    <t>B155rl3</t>
  </si>
  <si>
    <t>B159rl1</t>
  </si>
  <si>
    <t>B159rl2</t>
  </si>
  <si>
    <t>H.19</t>
  </si>
  <si>
    <t>H.20</t>
  </si>
  <si>
    <t>H.21</t>
  </si>
  <si>
    <t>H.22</t>
  </si>
  <si>
    <t>H.23</t>
  </si>
  <si>
    <t xml:space="preserve">250 mm PVC  </t>
  </si>
  <si>
    <t>H.24</t>
  </si>
  <si>
    <t>H.25</t>
  </si>
  <si>
    <t>H.26</t>
  </si>
  <si>
    <t>H.27</t>
  </si>
  <si>
    <t>H.28</t>
  </si>
  <si>
    <t>H.29</t>
  </si>
  <si>
    <t>H.30</t>
  </si>
  <si>
    <t>H.31</t>
  </si>
  <si>
    <t>H.32</t>
  </si>
  <si>
    <t>H.33</t>
  </si>
  <si>
    <t>PAVEMENT REHABILITATION: ALLARD AVENUE FROM GAGNON STREET TO BUCHANAN BOULEVARD</t>
  </si>
  <si>
    <t>I.1</t>
  </si>
  <si>
    <t>I.2</t>
  </si>
  <si>
    <t>I.3</t>
  </si>
  <si>
    <t>I.4</t>
  </si>
  <si>
    <t>I.5</t>
  </si>
  <si>
    <t>I.6</t>
  </si>
  <si>
    <t>I.7</t>
  </si>
  <si>
    <t>I.8</t>
  </si>
  <si>
    <t>I.9</t>
  </si>
  <si>
    <t>I.10</t>
  </si>
  <si>
    <t>I.11</t>
  </si>
  <si>
    <t>I.12</t>
  </si>
  <si>
    <t>I.13</t>
  </si>
  <si>
    <t>I.14</t>
  </si>
  <si>
    <t>I.15</t>
  </si>
  <si>
    <t>I.16</t>
  </si>
  <si>
    <t>I.17</t>
  </si>
  <si>
    <t>I.18</t>
  </si>
  <si>
    <t>Type 2 Concrete Curb Ramp (8-12 mm reveal ht, Monolithic)</t>
  </si>
  <si>
    <t>I.19</t>
  </si>
  <si>
    <t>I.20</t>
  </si>
  <si>
    <t>I.21</t>
  </si>
  <si>
    <t>I.22</t>
  </si>
  <si>
    <t>I.23</t>
  </si>
  <si>
    <t>I.24</t>
  </si>
  <si>
    <t>I.25</t>
  </si>
  <si>
    <t>I.26</t>
  </si>
  <si>
    <t>I.27</t>
  </si>
  <si>
    <t>I.28</t>
  </si>
  <si>
    <t>I.29</t>
  </si>
  <si>
    <t>I.30</t>
  </si>
  <si>
    <t>I.31</t>
  </si>
  <si>
    <t>I.32</t>
  </si>
  <si>
    <t>I.33</t>
  </si>
  <si>
    <t xml:space="preserve">250 mm PVC    </t>
  </si>
  <si>
    <t>I.34</t>
  </si>
  <si>
    <t>I.35</t>
  </si>
  <si>
    <t>I.36</t>
  </si>
  <si>
    <t>I.37</t>
  </si>
  <si>
    <t>I.38</t>
  </si>
  <si>
    <t>I.39</t>
  </si>
  <si>
    <t>I.40</t>
  </si>
  <si>
    <t>I.41</t>
  </si>
  <si>
    <t>I.42</t>
  </si>
  <si>
    <t>I.43</t>
  </si>
  <si>
    <t>I.44</t>
  </si>
  <si>
    <t>Construction of Asphalt Speed Humps</t>
  </si>
  <si>
    <t>J</t>
  </si>
  <si>
    <t>ASPHALT RECONSTRUCTION / PAVEMENT REHABILITATION: OXBOW BEND ROAD FROM 200m WEST OF GAGNON STREET TO ST. CHARLES STREET</t>
  </si>
  <si>
    <t>J.1</t>
  </si>
  <si>
    <t>J.2</t>
  </si>
  <si>
    <t>J.3</t>
  </si>
  <si>
    <t>J.4</t>
  </si>
  <si>
    <t>J.5</t>
  </si>
  <si>
    <t>J.6</t>
  </si>
  <si>
    <t>J.7</t>
  </si>
  <si>
    <t>J.8</t>
  </si>
  <si>
    <t>J.9</t>
  </si>
  <si>
    <t>J.10</t>
  </si>
  <si>
    <t>J.11</t>
  </si>
  <si>
    <t>J.12</t>
  </si>
  <si>
    <t>J.13</t>
  </si>
  <si>
    <t>J.14</t>
  </si>
  <si>
    <t>J.15</t>
  </si>
  <si>
    <t>Construction of Monolithic Type 2 Curb and Sidewalk</t>
  </si>
  <si>
    <t>J.16</t>
  </si>
  <si>
    <t>J.17</t>
  </si>
  <si>
    <t>J.18</t>
  </si>
  <si>
    <t>J.19</t>
  </si>
  <si>
    <t>J.20</t>
  </si>
  <si>
    <t>J.21</t>
  </si>
  <si>
    <t>J.22</t>
  </si>
  <si>
    <t>J.23</t>
  </si>
  <si>
    <t>J.24</t>
  </si>
  <si>
    <t>J.25</t>
  </si>
  <si>
    <t>Construction of Concrete Drainage Swale</t>
  </si>
  <si>
    <t>E21</t>
  </si>
  <si>
    <t>K</t>
  </si>
  <si>
    <t>ASPHALT RECONSTRUCTION: LANE FROM HERITAGE BOULEVARD TO PEBBLEWOOD LANE</t>
  </si>
  <si>
    <t>K.1</t>
  </si>
  <si>
    <t>K.2</t>
  </si>
  <si>
    <t>K.3</t>
  </si>
  <si>
    <t>K.4</t>
  </si>
  <si>
    <t>K.5</t>
  </si>
  <si>
    <t>K.6</t>
  </si>
  <si>
    <t>K.7</t>
  </si>
  <si>
    <t>K.8</t>
  </si>
  <si>
    <t>K.9</t>
  </si>
  <si>
    <t>K.10</t>
  </si>
  <si>
    <t>K.11</t>
  </si>
  <si>
    <t>K.12</t>
  </si>
  <si>
    <t>K.13</t>
  </si>
  <si>
    <t>K.14</t>
  </si>
  <si>
    <t>K.15</t>
  </si>
  <si>
    <t>K.16</t>
  </si>
  <si>
    <t>K.17</t>
  </si>
  <si>
    <t>Construction of  Curb Ramp (8-12 mm ht, Type 2, Monolithic)</t>
  </si>
  <si>
    <t>K.18</t>
  </si>
  <si>
    <t>K.19</t>
  </si>
  <si>
    <t>K.20</t>
  </si>
  <si>
    <t>PART 2      TRANSIT IMPROVEMENTS</t>
  </si>
  <si>
    <t>L</t>
  </si>
  <si>
    <t>TRANSIT / BIKE LANE IMPROVEMENTS: GRAHAM AVENUE FROM GARRY STREET TO MAIN STREET</t>
  </si>
  <si>
    <t>L.1</t>
  </si>
  <si>
    <t>L.2</t>
  </si>
  <si>
    <t>L.3</t>
  </si>
  <si>
    <t>Type 1 Concrete 100 mm Sidewalk</t>
  </si>
  <si>
    <t>L.4</t>
  </si>
  <si>
    <t>L.5</t>
  </si>
  <si>
    <t>Type 1 Concrete Barrier (150 mm reveal ht, Dowelled)</t>
  </si>
  <si>
    <t>Type 1 Concrete Curb Ramp (8-12 mm reveal ht, Monolithic)</t>
  </si>
  <si>
    <t>L.6</t>
  </si>
  <si>
    <t>L.7</t>
  </si>
  <si>
    <t>L.8</t>
  </si>
  <si>
    <t>ROADWORKS - NEW CONSTRUCTION</t>
  </si>
  <si>
    <t>L.9</t>
  </si>
  <si>
    <t>Construction of Monolithic Type 1 Concrete Median Slabs</t>
  </si>
  <si>
    <t>Construction of Monolithic Type 1 Concrete Bull-noses</t>
  </si>
  <si>
    <t>L.10</t>
  </si>
  <si>
    <t>Pickup and Installation of Precast Adjustable Bike Lane Curbs</t>
  </si>
  <si>
    <t>E11</t>
  </si>
  <si>
    <t>Pickup and Installation of Precast Adjustable Bike Lake Curb with Drainage Channel</t>
  </si>
  <si>
    <t>Pickup and Installation of Precast Adjustable Bike Lane Curb End Unit</t>
  </si>
  <si>
    <t>L.11</t>
  </si>
  <si>
    <t>L.12</t>
  </si>
  <si>
    <t>L.13</t>
  </si>
  <si>
    <t>L.14</t>
  </si>
  <si>
    <t>Pickup and Installation of Polyposts</t>
  </si>
  <si>
    <t>M</t>
  </si>
  <si>
    <t>TRANSIT IMPROVEMENTS: SHAFTESBURY BOULEVARD 200m NORTH OF STERLING LYON PARKWAY</t>
  </si>
  <si>
    <t>M.1</t>
  </si>
  <si>
    <t>M.2</t>
  </si>
  <si>
    <t>M.3</t>
  </si>
  <si>
    <t>M.4</t>
  </si>
  <si>
    <t>M.5</t>
  </si>
  <si>
    <t>Type 5 Concrete 100 mm Sidewalk</t>
  </si>
  <si>
    <t>M.6</t>
  </si>
  <si>
    <t>M.7</t>
  </si>
  <si>
    <t>Type 1 Concrete Modified Barrier (150 mm reveal ht, Dowelled)</t>
  </si>
  <si>
    <t>Type 1 Concrete Splash Strip, (Separate, 600 mm width)</t>
  </si>
  <si>
    <t>M.8</t>
  </si>
  <si>
    <t>M.9</t>
  </si>
  <si>
    <t>M.10</t>
  </si>
  <si>
    <t>Construction of Monolithic Type 1 Curb and Sidewalk</t>
  </si>
  <si>
    <t>M.11</t>
  </si>
  <si>
    <t>M.12</t>
  </si>
  <si>
    <t>M.13</t>
  </si>
  <si>
    <t>N</t>
  </si>
  <si>
    <t>TRANSIT IMPROVEMENTS: STURGEON ROAD 100m SOUTH OF MURRAY PARK ROAD</t>
  </si>
  <si>
    <t>N.1</t>
  </si>
  <si>
    <t>N.2</t>
  </si>
  <si>
    <t>N.3</t>
  </si>
  <si>
    <t>N.4</t>
  </si>
  <si>
    <t>N.5</t>
  </si>
  <si>
    <t>N.6</t>
  </si>
  <si>
    <t>N.7</t>
  </si>
  <si>
    <t>N.8</t>
  </si>
  <si>
    <t>N.9</t>
  </si>
  <si>
    <t>N.10</t>
  </si>
  <si>
    <t>N.11</t>
  </si>
  <si>
    <t>N.12</t>
  </si>
  <si>
    <t>N.13</t>
  </si>
  <si>
    <t>N.14</t>
  </si>
  <si>
    <t>Type 1 Concrete 150 mm Reinforced Sidewalk</t>
  </si>
  <si>
    <t>N.15</t>
  </si>
  <si>
    <t>N.16</t>
  </si>
  <si>
    <t>Construction of 200 mm Type 1 Concrete Pavement - (Reinforced)</t>
  </si>
  <si>
    <t>N.17</t>
  </si>
  <si>
    <t>N.18</t>
  </si>
  <si>
    <t>Construction of Barrier (150 mm ht, Type 1, Separate)</t>
  </si>
  <si>
    <t>Construction of Barrier (150 mm ht, Type 1, Integral)</t>
  </si>
  <si>
    <t>N.19</t>
  </si>
  <si>
    <t>N.20</t>
  </si>
  <si>
    <t>N.21</t>
  </si>
  <si>
    <t>N.22</t>
  </si>
  <si>
    <t>N.23</t>
  </si>
  <si>
    <t>N.24</t>
  </si>
  <si>
    <t>Removal and Disposal of Timber Post Bollards</t>
  </si>
  <si>
    <t>E12</t>
  </si>
  <si>
    <t>PART 3      WATER AND WASTE WORK</t>
  </si>
  <si>
    <t>O</t>
  </si>
  <si>
    <t>WATER AND WASTE WORK</t>
  </si>
  <si>
    <t>BLOSSOM BY - MANHOLE REPAIR (S-MH60001784)</t>
  </si>
  <si>
    <t>O.1</t>
  </si>
  <si>
    <t>O.2</t>
  </si>
  <si>
    <t>Manhole Inspection (following repair)</t>
  </si>
  <si>
    <t>Manhole Inspection</t>
  </si>
  <si>
    <t>POOLE CR - SEWER REPAIR (S-MA20004175)</t>
  </si>
  <si>
    <t>O.3</t>
  </si>
  <si>
    <t>200 mm, WWS</t>
  </si>
  <si>
    <t>Class 3 Backfill</t>
  </si>
  <si>
    <t>O.4</t>
  </si>
  <si>
    <t>Sewer Inspection (following repair)</t>
  </si>
  <si>
    <t>CW2145-R5</t>
  </si>
  <si>
    <t>RAQUETTE ST - MANHOLE REPAIR (MH20004098)</t>
  </si>
  <si>
    <t>O.5</t>
  </si>
  <si>
    <t>O.6</t>
  </si>
  <si>
    <t>Repair cracks on wall</t>
  </si>
  <si>
    <t>Grout cracks and crevices around pipes</t>
  </si>
  <si>
    <t>O.7</t>
  </si>
  <si>
    <t>WESTLUND WY - SEWER REPAIR (MA60002408)</t>
  </si>
  <si>
    <t>O.8</t>
  </si>
  <si>
    <t>250 mm, WWS</t>
  </si>
  <si>
    <t>O.9</t>
  </si>
  <si>
    <t>O.10</t>
  </si>
  <si>
    <r>
      <t xml:space="preserve">PART 4     </t>
    </r>
    <r>
      <rPr>
        <b/>
        <i/>
        <sz val="16"/>
        <rFont val="Arial"/>
        <family val="2"/>
      </rPr>
      <t xml:space="preserve"> MANITOBA HYDRO FUNDED WORK
                 (See B9.6, B17.2.1, B18.5, D3.5, D16.2-3, D18.4)</t>
    </r>
  </si>
  <si>
    <t>P</t>
  </si>
  <si>
    <t>STREET LIGHTING INSTALLATION AND ASSOCIATED WORK</t>
  </si>
  <si>
    <t>P.1</t>
  </si>
  <si>
    <t>Removal of 25'/35' street light pole and precast, poured in place concrete, steel power installed base or direct buried including davit arm, luminaire and appurtenances.</t>
  </si>
  <si>
    <t>P.2</t>
  </si>
  <si>
    <t>Installation of 50 mm conduit(s) by boring method complete with cable insertion (#4 AL C/N or 1/0 AL Triplex).</t>
  </si>
  <si>
    <t>lin.m</t>
  </si>
  <si>
    <t>P.3</t>
  </si>
  <si>
    <t>Installation of 25'/35' pole, davit arm and precast concrete base including luminaire and appurtenances.</t>
  </si>
  <si>
    <t>P.4</t>
  </si>
  <si>
    <t>Installation of one (1) 10' ground rod at every 3rd street light, at the end of every street light circuit and anywhere else as shown on the design drawings. Trench #4 ground wire up to 1 m from rod location to new street light and connect (hammerlock) to top of the ground rod.</t>
  </si>
  <si>
    <t>P.5</t>
  </si>
  <si>
    <t>Terminate 2/C #12 copper conductor to street light cables per Standard CD310-4, CD310-9 or CD310-10.</t>
  </si>
  <si>
    <t>P.6</t>
  </si>
  <si>
    <t>Installation of overhead span of #6 duplex between new or existing streetlight poles and connect luminaire to provide temporary Overhead Feed.</t>
  </si>
  <si>
    <t>P.7</t>
  </si>
  <si>
    <t>Removal of overhead span of #6 duplex between new or existing streetlight poles to remove temporary Overhead Feed.</t>
  </si>
  <si>
    <t>P.8</t>
  </si>
  <si>
    <t>Expose underground cable entrance of existing streetlight pole and install new streetlight cable.</t>
  </si>
  <si>
    <t>Q</t>
  </si>
  <si>
    <t>MOBILIZATION /DEMOBILIZATION</t>
  </si>
  <si>
    <t>Q.1</t>
  </si>
  <si>
    <t>Mobilization/Demobilization</t>
  </si>
  <si>
    <t>E2</t>
  </si>
  <si>
    <t>L. sum</t>
  </si>
  <si>
    <t>SUMMARY</t>
  </si>
  <si>
    <t xml:space="preserve"> (total price) PART 1</t>
  </si>
  <si>
    <t xml:space="preserve"> (total price) PART 2</t>
  </si>
  <si>
    <t xml:space="preserve"> (total price) PART 3</t>
  </si>
  <si>
    <t xml:space="preserve"> (total price) PART 4</t>
  </si>
  <si>
    <t>Construction of Curb and Gutter (180 mm ht, Modified Barrier, Integral, 600 mm width, 150 mm Plain Type 1 Concrete Pavement)</t>
  </si>
  <si>
    <t>Construction of Splash Strip, (Separate, 600 mm width, Type 1)</t>
  </si>
  <si>
    <t>J.26</t>
  </si>
  <si>
    <t xml:space="preserve">TOTAL BID PRICE (GST extra)                                                                       (in figures)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</si>
</sst>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44" formatCode="_-&quot;$&quot;* #,##0.00_-;\-&quot;$&quot;* #,##0.00_-;_-&quot;$&quot;* &quot;-&quot;??_-;_-@_-"/>
    <numFmt numFmtId="43" formatCode="_-* #,##0.00_-;\-* #,##0.00_-;_-* &quot;-&quot;??_-;_-@_-"/>
    <numFmt numFmtId="164" formatCode="&quot;$&quot;#,##0.00_);\(&quot;$&quot;#,##0.00\)"/>
    <numFmt numFmtId="165" formatCode="_(* #,##0.00_);_(* \(#,##0.00\);_(* &quot;-&quot;??_);_(@_)"/>
    <numFmt numFmtId="166" formatCode="&quot;&quot;;&quot;&quot;;&quot;&quot;;&quot;&quot;"/>
    <numFmt numFmtId="167" formatCode="0;0;&quot;&quot;;@"/>
    <numFmt numFmtId="168" formatCode="#\ ###\ ##0.00;;0;[Red]@"/>
    <numFmt numFmtId="169" formatCode="#\ ###\ ##0.00;;0;@"/>
    <numFmt numFmtId="170" formatCode="0;\-0;0;@"/>
    <numFmt numFmtId="171" formatCode="#\ ###\ ##0.00;;&quot;(in figures)                                 &quot;;@"/>
    <numFmt numFmtId="172" formatCode="#\ ###\ ##0.00;;;@"/>
    <numFmt numFmtId="173" formatCode="#\ ###\ ##0.?;[Red]0;[Red]0;[Red]@"/>
    <numFmt numFmtId="174" formatCode="#\ ###\ ##0.00;;;"/>
    <numFmt numFmtId="175" formatCode="[Red]&quot;Z&quot;;[Red]&quot;Z&quot;;[Red]&quot;Z&quot;;@"/>
    <numFmt numFmtId="176" formatCode="0;0;[Red]&quot;###&quot;;@"/>
    <numFmt numFmtId="177" formatCode="&quot;Subtotal: &quot;#\ ###\ ##0.00;;&quot;Subtotal: Nil&quot;;@"/>
    <numFmt numFmtId="178" formatCode="&quot;$&quot;#,##0.00"/>
    <numFmt numFmtId="179" formatCode="0.0"/>
    <numFmt numFmtId="180" formatCode="0.000"/>
    <numFmt numFmtId="181" formatCode="#,##0.0"/>
    <numFmt numFmtId="182" formatCode="_(* #,##0_);_(* \(#,##0\);_(* &quot;-&quot;??_);_(@_)"/>
  </numFmts>
  <fonts count="75" x14ac:knownFonts="1">
    <font>
      <sz val="10"/>
      <name val="MS Sans Serif"/>
    </font>
    <font>
      <sz val="11"/>
      <color theme="1"/>
      <name val="Calibri"/>
      <family val="2"/>
      <scheme val="minor"/>
    </font>
    <font>
      <sz val="11"/>
      <color theme="1"/>
      <name val="Calibri"/>
      <family val="2"/>
      <scheme val="minor"/>
    </font>
    <font>
      <sz val="20"/>
      <color indexed="8"/>
      <name val="Arial"/>
      <family val="2"/>
    </font>
    <font>
      <sz val="9"/>
      <color indexed="8"/>
      <name val="Arial"/>
      <family val="2"/>
    </font>
    <font>
      <b/>
      <sz val="9"/>
      <color indexed="8"/>
      <name val="Arial"/>
      <family val="2"/>
    </font>
    <font>
      <b/>
      <sz val="10"/>
      <color indexed="8"/>
      <name val="Arial"/>
      <family val="2"/>
    </font>
    <font>
      <b/>
      <u/>
      <sz val="10"/>
      <color indexed="8"/>
      <name val="Arial"/>
      <family val="2"/>
    </font>
    <font>
      <b/>
      <u/>
      <sz val="11"/>
      <color indexed="8"/>
      <name val="Arial"/>
      <family val="2"/>
    </font>
    <font>
      <sz val="9"/>
      <name val="Arial"/>
      <family val="2"/>
    </font>
    <font>
      <b/>
      <sz val="11"/>
      <color indexed="8"/>
      <name val="Arial"/>
      <family val="2"/>
    </font>
    <font>
      <u/>
      <sz val="10"/>
      <color indexed="8"/>
      <name val="Arial"/>
      <family val="2"/>
    </font>
    <font>
      <u/>
      <sz val="9"/>
      <color indexed="8"/>
      <name val="Arial"/>
      <family val="2"/>
    </font>
    <font>
      <b/>
      <sz val="10"/>
      <color indexed="12"/>
      <name val="Arial"/>
      <family val="2"/>
    </font>
    <font>
      <sz val="12"/>
      <name val="Arial"/>
      <family val="2"/>
    </font>
    <font>
      <b/>
      <sz val="12"/>
      <name val="Arial"/>
      <family val="2"/>
    </font>
    <font>
      <sz val="10"/>
      <name val="MS Sans Serif"/>
      <family val="2"/>
    </font>
    <font>
      <b/>
      <i/>
      <sz val="12"/>
      <name val="Arial"/>
      <family val="2"/>
    </font>
    <font>
      <sz val="12"/>
      <name val="Arial"/>
      <family val="2"/>
    </font>
    <font>
      <b/>
      <u/>
      <sz val="16"/>
      <name val="Arial"/>
      <family val="2"/>
    </font>
    <font>
      <b/>
      <u/>
      <sz val="14"/>
      <name val="Arial"/>
      <family val="2"/>
    </font>
    <font>
      <i/>
      <sz val="12"/>
      <name val="Arial"/>
      <family val="2"/>
    </font>
    <font>
      <b/>
      <sz val="14"/>
      <name val="Arial"/>
      <family val="2"/>
    </font>
    <font>
      <sz val="8"/>
      <color indexed="81"/>
      <name val="Tahoma"/>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6"/>
      <name val="Arial"/>
      <family val="2"/>
    </font>
    <font>
      <sz val="12"/>
      <color indexed="8"/>
      <name val="Arial"/>
      <family val="2"/>
    </font>
    <font>
      <sz val="12"/>
      <color indexed="30"/>
      <name val="Arial"/>
      <family val="2"/>
    </font>
    <font>
      <sz val="12"/>
      <color indexed="10"/>
      <name val="Arial"/>
      <family val="2"/>
    </font>
    <font>
      <sz val="9"/>
      <color indexed="81"/>
      <name val="Tahoma"/>
      <family val="2"/>
    </font>
    <font>
      <b/>
      <sz val="9"/>
      <color indexed="81"/>
      <name val="Tahoma"/>
      <family val="2"/>
    </font>
    <font>
      <b/>
      <i/>
      <sz val="12"/>
      <name val="Cambria"/>
      <family val="1"/>
    </font>
    <font>
      <sz val="10"/>
      <name val="Cambria"/>
      <family val="1"/>
    </font>
    <font>
      <sz val="12"/>
      <color rgb="FF0070C0"/>
      <name val="Arial"/>
      <family val="2"/>
    </font>
    <font>
      <sz val="10"/>
      <color theme="1"/>
      <name val="MS Sans Serif"/>
      <family val="2"/>
    </font>
    <font>
      <b/>
      <sz val="10"/>
      <color theme="1"/>
      <name val="MS Sans Serif"/>
      <family val="2"/>
    </font>
    <font>
      <strike/>
      <sz val="10"/>
      <color theme="1"/>
      <name val="Cambria"/>
      <family val="1"/>
    </font>
    <font>
      <sz val="12"/>
      <color rgb="FFFF0000"/>
      <name val="Arial"/>
      <family val="2"/>
    </font>
    <font>
      <b/>
      <sz val="12"/>
      <color rgb="FFFF0000"/>
      <name val="Arial"/>
      <family val="2"/>
    </font>
    <font>
      <strike/>
      <sz val="12"/>
      <name val="Cambria"/>
      <family val="1"/>
    </font>
    <font>
      <sz val="12"/>
      <name val="Arial"/>
      <family val="2"/>
    </font>
    <font>
      <sz val="10"/>
      <color rgb="FFFF0000"/>
      <name val="MS Sans Serif"/>
      <family val="2"/>
    </font>
    <font>
      <strike/>
      <sz val="10"/>
      <name val="Cambria"/>
      <family val="1"/>
    </font>
    <font>
      <strike/>
      <sz val="10"/>
      <name val="MS Sans Serif"/>
      <family val="2"/>
    </font>
    <font>
      <u/>
      <sz val="10"/>
      <name val="MS Sans Serif"/>
    </font>
    <font>
      <sz val="12"/>
      <name val="Cambria"/>
      <family val="1"/>
    </font>
    <font>
      <sz val="13.5"/>
      <name val="MS Sans Serif"/>
      <family val="2"/>
    </font>
    <font>
      <sz val="10"/>
      <name val="MS Sans Serif"/>
    </font>
    <font>
      <sz val="12"/>
      <name val="Arial"/>
      <family val="2"/>
    </font>
    <font>
      <sz val="12"/>
      <name val="Arial"/>
      <family val="2"/>
    </font>
    <font>
      <b/>
      <sz val="6"/>
      <color indexed="8"/>
      <name val="Arial"/>
      <family val="2"/>
    </font>
    <font>
      <sz val="6"/>
      <color indexed="8"/>
      <name val="Arial"/>
      <family val="2"/>
    </font>
    <font>
      <b/>
      <i/>
      <sz val="16"/>
      <name val="Arial"/>
      <family val="2"/>
    </font>
    <font>
      <b/>
      <sz val="12"/>
      <color indexed="8"/>
      <name val="Arial"/>
      <family val="2"/>
    </font>
    <font>
      <b/>
      <i/>
      <u/>
      <sz val="12"/>
      <color indexed="8"/>
      <name val="Arial"/>
      <family val="2"/>
    </font>
    <font>
      <sz val="12"/>
      <color theme="1"/>
      <name val="Arial"/>
      <family val="2"/>
    </font>
    <font>
      <sz val="12"/>
      <name val="Calibri Light"/>
      <family val="2"/>
    </font>
    <font>
      <sz val="10"/>
      <color theme="1"/>
      <name val="Calibri Light"/>
      <family val="2"/>
    </font>
    <font>
      <b/>
      <u/>
      <sz val="12"/>
      <color indexed="8"/>
      <name val="Arial"/>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9"/>
      </patternFill>
    </fill>
    <fill>
      <patternFill patternType="solid">
        <fgColor indexed="26"/>
      </patternFill>
    </fill>
    <fill>
      <patternFill patternType="solid">
        <fgColor indexed="13"/>
        <bgColor indexed="64"/>
      </patternFill>
    </fill>
    <fill>
      <patternFill patternType="solid">
        <fgColor indexed="9"/>
        <bgColor indexed="9"/>
      </patternFill>
    </fill>
    <fill>
      <patternFill patternType="solid">
        <fgColor theme="0"/>
        <bgColor indexed="64"/>
      </patternFill>
    </fill>
    <fill>
      <patternFill patternType="solid">
        <fgColor rgb="FFFFFF00"/>
        <bgColor indexed="64"/>
      </patternFill>
    </fill>
  </fills>
  <borders count="97">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2"/>
      </top>
      <bottom style="double">
        <color indexed="62"/>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bottom style="thin">
        <color indexed="8"/>
      </bottom>
      <diagonal/>
    </border>
    <border>
      <left style="thin">
        <color indexed="8"/>
      </left>
      <right style="thin">
        <color indexed="8"/>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64"/>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bottom style="thin">
        <color indexed="64"/>
      </bottom>
      <diagonal/>
    </border>
    <border>
      <left/>
      <right style="thin">
        <color indexed="8"/>
      </right>
      <top/>
      <bottom style="thin">
        <color indexed="64"/>
      </bottom>
      <diagonal/>
    </border>
    <border>
      <left style="thin">
        <color indexed="8"/>
      </left>
      <right style="thin">
        <color indexed="64"/>
      </right>
      <top/>
      <bottom style="thin">
        <color indexed="64"/>
      </bottom>
      <diagonal/>
    </border>
    <border>
      <left style="thin">
        <color indexed="8"/>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8"/>
      </right>
      <top/>
      <bottom/>
      <diagonal/>
    </border>
    <border>
      <left style="thin">
        <color indexed="8"/>
      </left>
      <right style="thin">
        <color indexed="8"/>
      </right>
      <top/>
      <bottom/>
      <diagonal/>
    </border>
    <border>
      <left style="thin">
        <color indexed="8"/>
      </left>
      <right style="thin">
        <color indexed="64"/>
      </right>
      <top/>
      <bottom/>
      <diagonal/>
    </border>
    <border>
      <left style="thin">
        <color indexed="64"/>
      </left>
      <right style="thin">
        <color indexed="8"/>
      </right>
      <top/>
      <bottom/>
      <diagonal/>
    </border>
    <border>
      <left style="thin">
        <color indexed="8"/>
      </left>
      <right/>
      <top style="thin">
        <color indexed="8"/>
      </top>
      <bottom style="double">
        <color indexed="8"/>
      </bottom>
      <diagonal/>
    </border>
    <border>
      <left style="thin">
        <color indexed="64"/>
      </left>
      <right style="thin">
        <color indexed="8"/>
      </right>
      <top style="thin">
        <color indexed="64"/>
      </top>
      <bottom style="double">
        <color indexed="64"/>
      </bottom>
      <diagonal/>
    </border>
    <border>
      <left style="thin">
        <color indexed="8"/>
      </left>
      <right/>
      <top style="thin">
        <color indexed="64"/>
      </top>
      <bottom style="double">
        <color indexed="64"/>
      </bottom>
      <diagonal/>
    </border>
    <border>
      <left/>
      <right/>
      <top style="thin">
        <color indexed="64"/>
      </top>
      <bottom style="double">
        <color indexed="64"/>
      </bottom>
      <diagonal/>
    </border>
    <border>
      <left/>
      <right style="thin">
        <color indexed="8"/>
      </right>
      <top style="thin">
        <color indexed="64"/>
      </top>
      <bottom style="double">
        <color indexed="64"/>
      </bottom>
      <diagonal/>
    </border>
    <border>
      <left style="thin">
        <color indexed="8"/>
      </left>
      <right style="thin">
        <color indexed="8"/>
      </right>
      <top style="thin">
        <color indexed="64"/>
      </top>
      <bottom style="double">
        <color indexed="64"/>
      </bottom>
      <diagonal/>
    </border>
    <border>
      <left style="thin">
        <color indexed="8"/>
      </left>
      <right style="thin">
        <color indexed="64"/>
      </right>
      <top style="thin">
        <color indexed="64"/>
      </top>
      <bottom style="double">
        <color indexed="64"/>
      </bottom>
      <diagonal/>
    </border>
    <border>
      <left style="thin">
        <color indexed="8"/>
      </left>
      <right/>
      <top style="double">
        <color indexed="8"/>
      </top>
      <bottom/>
      <diagonal/>
    </border>
    <border>
      <left/>
      <right/>
      <top/>
      <bottom style="thin">
        <color auto="1"/>
      </bottom>
      <diagonal/>
    </border>
    <border>
      <left style="thin">
        <color auto="1"/>
      </left>
      <right/>
      <top/>
      <bottom/>
      <diagonal/>
    </border>
    <border>
      <left style="thin">
        <color indexed="64"/>
      </left>
      <right style="thin">
        <color auto="1"/>
      </right>
      <top/>
      <bottom/>
      <diagonal/>
    </border>
    <border>
      <left style="thin">
        <color indexed="64"/>
      </left>
      <right style="thin">
        <color indexed="8"/>
      </right>
      <top/>
      <bottom style="thin">
        <color indexed="64"/>
      </bottom>
      <diagonal/>
    </border>
    <border>
      <left style="thin">
        <color indexed="8"/>
      </left>
      <right/>
      <top/>
      <bottom style="thin">
        <color indexed="64"/>
      </bottom>
      <diagonal/>
    </border>
    <border>
      <left style="thin">
        <color indexed="8"/>
      </left>
      <right/>
      <top style="thin">
        <color indexed="8"/>
      </top>
      <bottom/>
      <diagonal/>
    </border>
    <border>
      <left/>
      <right/>
      <top style="thin">
        <color indexed="8"/>
      </top>
      <bottom style="thin">
        <color indexed="8"/>
      </bottom>
      <diagonal/>
    </border>
    <border>
      <left style="thin">
        <color indexed="8"/>
      </left>
      <right/>
      <top style="thin">
        <color indexed="64"/>
      </top>
      <bottom style="thin">
        <color indexed="64"/>
      </bottom>
      <diagonal/>
    </border>
    <border>
      <left/>
      <right/>
      <top style="thin">
        <color indexed="64"/>
      </top>
      <bottom style="thin">
        <color indexed="64"/>
      </bottom>
      <diagonal/>
    </border>
    <border>
      <left style="thin">
        <color indexed="8"/>
      </left>
      <right/>
      <top style="thin">
        <color indexed="64"/>
      </top>
      <bottom/>
      <diagonal/>
    </border>
    <border>
      <left style="thin">
        <color indexed="8"/>
      </left>
      <right/>
      <top style="thin">
        <color indexed="64"/>
      </top>
      <bottom style="thin">
        <color indexed="8"/>
      </bottom>
      <diagonal/>
    </border>
    <border>
      <left style="thin">
        <color indexed="8"/>
      </left>
      <right style="thin">
        <color indexed="8"/>
      </right>
      <top style="thin">
        <color indexed="64"/>
      </top>
      <bottom style="thin">
        <color indexed="8"/>
      </bottom>
      <diagonal/>
    </border>
    <border>
      <left style="thin">
        <color indexed="64"/>
      </left>
      <right/>
      <top/>
      <bottom style="thin">
        <color indexed="64"/>
      </bottom>
      <diagonal/>
    </border>
    <border>
      <left style="thin">
        <color indexed="8"/>
      </left>
      <right/>
      <top/>
      <bottom style="thin">
        <color indexed="8"/>
      </bottom>
      <diagonal/>
    </border>
    <border>
      <left style="thin">
        <color indexed="64"/>
      </left>
      <right/>
      <top/>
      <bottom style="thin">
        <color indexed="8"/>
      </bottom>
      <diagonal/>
    </border>
    <border>
      <left/>
      <right style="thin">
        <color indexed="64"/>
      </right>
      <top/>
      <bottom style="thin">
        <color indexed="8"/>
      </bottom>
      <diagonal/>
    </border>
    <border>
      <left style="thin">
        <color indexed="64"/>
      </left>
      <right/>
      <top style="thin">
        <color indexed="8"/>
      </top>
      <bottom style="thin">
        <color indexed="8"/>
      </bottom>
      <diagonal/>
    </border>
    <border>
      <left/>
      <right style="thin">
        <color indexed="64"/>
      </right>
      <top style="thin">
        <color indexed="8"/>
      </top>
      <bottom style="thin">
        <color indexed="8"/>
      </bottom>
      <diagonal/>
    </border>
    <border>
      <left style="thin">
        <color indexed="8"/>
      </left>
      <right/>
      <top/>
      <bottom style="double">
        <color indexed="8"/>
      </bottom>
      <diagonal/>
    </border>
    <border>
      <left style="thin">
        <color indexed="64"/>
      </left>
      <right style="thin">
        <color indexed="8"/>
      </right>
      <top/>
      <bottom style="double">
        <color indexed="8"/>
      </bottom>
      <diagonal/>
    </border>
    <border>
      <left/>
      <right/>
      <top/>
      <bottom style="double">
        <color indexed="8"/>
      </bottom>
      <diagonal/>
    </border>
    <border>
      <left/>
      <right style="thin">
        <color indexed="8"/>
      </right>
      <top/>
      <bottom style="double">
        <color indexed="8"/>
      </bottom>
      <diagonal/>
    </border>
    <border>
      <left style="thin">
        <color indexed="8"/>
      </left>
      <right style="thin">
        <color indexed="8"/>
      </right>
      <top/>
      <bottom style="double">
        <color indexed="8"/>
      </bottom>
      <diagonal/>
    </border>
    <border>
      <left style="thin">
        <color indexed="8"/>
      </left>
      <right style="thin">
        <color indexed="64"/>
      </right>
      <top/>
      <bottom style="double">
        <color indexed="8"/>
      </bottom>
      <diagonal/>
    </border>
    <border>
      <left style="thin">
        <color indexed="8"/>
      </left>
      <right/>
      <top style="double">
        <color indexed="8"/>
      </top>
      <bottom style="double">
        <color indexed="8"/>
      </bottom>
      <diagonal/>
    </border>
    <border>
      <left style="thin">
        <color indexed="64"/>
      </left>
      <right style="thin">
        <color indexed="8"/>
      </right>
      <top style="double">
        <color indexed="8"/>
      </top>
      <bottom style="double">
        <color indexed="8"/>
      </bottom>
      <diagonal/>
    </border>
    <border>
      <left/>
      <right/>
      <top style="double">
        <color indexed="8"/>
      </top>
      <bottom style="double">
        <color indexed="8"/>
      </bottom>
      <diagonal/>
    </border>
    <border>
      <left/>
      <right style="thin">
        <color indexed="8"/>
      </right>
      <top style="double">
        <color indexed="8"/>
      </top>
      <bottom style="double">
        <color indexed="8"/>
      </bottom>
      <diagonal/>
    </border>
    <border>
      <left style="thin">
        <color indexed="8"/>
      </left>
      <right style="thin">
        <color indexed="8"/>
      </right>
      <top style="double">
        <color indexed="8"/>
      </top>
      <bottom style="double">
        <color indexed="8"/>
      </bottom>
      <diagonal/>
    </border>
    <border>
      <left style="thin">
        <color indexed="8"/>
      </left>
      <right style="thin">
        <color indexed="64"/>
      </right>
      <top style="double">
        <color indexed="8"/>
      </top>
      <bottom style="double">
        <color indexed="8"/>
      </bottom>
      <diagonal/>
    </border>
    <border>
      <left style="thin">
        <color auto="1"/>
      </left>
      <right/>
      <top style="double">
        <color indexed="8"/>
      </top>
      <bottom style="double">
        <color auto="1"/>
      </bottom>
      <diagonal/>
    </border>
    <border>
      <left style="thin">
        <color auto="1"/>
      </left>
      <right style="thin">
        <color auto="1"/>
      </right>
      <top style="double">
        <color indexed="8"/>
      </top>
      <bottom style="double">
        <color auto="1"/>
      </bottom>
      <diagonal/>
    </border>
    <border>
      <left/>
      <right/>
      <top style="double">
        <color indexed="8"/>
      </top>
      <bottom style="double">
        <color auto="1"/>
      </bottom>
      <diagonal/>
    </border>
    <border>
      <left/>
      <right style="thin">
        <color auto="1"/>
      </right>
      <top style="double">
        <color indexed="8"/>
      </top>
      <bottom style="double">
        <color auto="1"/>
      </bottom>
      <diagonal/>
    </border>
    <border>
      <left style="thin">
        <color auto="1"/>
      </left>
      <right/>
      <top style="double">
        <color auto="1"/>
      </top>
      <bottom style="double">
        <color auto="1"/>
      </bottom>
      <diagonal/>
    </border>
    <border>
      <left style="thin">
        <color indexed="64"/>
      </left>
      <right style="thin">
        <color auto="1"/>
      </right>
      <top style="double">
        <color auto="1"/>
      </top>
      <bottom style="double">
        <color auto="1"/>
      </bottom>
      <diagonal/>
    </border>
    <border>
      <left/>
      <right/>
      <top style="double">
        <color auto="1"/>
      </top>
      <bottom style="double">
        <color auto="1"/>
      </bottom>
      <diagonal/>
    </border>
    <border>
      <left/>
      <right style="thin">
        <color auto="1"/>
      </right>
      <top style="double">
        <color auto="1"/>
      </top>
      <bottom style="double">
        <color auto="1"/>
      </bottom>
      <diagonal/>
    </border>
    <border>
      <left/>
      <right style="thin">
        <color auto="1"/>
      </right>
      <top/>
      <bottom/>
      <diagonal/>
    </border>
    <border>
      <left style="thin">
        <color auto="1"/>
      </left>
      <right style="thin">
        <color indexed="64"/>
      </right>
      <top style="double">
        <color auto="1"/>
      </top>
      <bottom/>
      <diagonal/>
    </border>
    <border>
      <left/>
      <right style="thin">
        <color indexed="64"/>
      </right>
      <top style="thin">
        <color indexed="64"/>
      </top>
      <bottom style="thin">
        <color indexed="64"/>
      </bottom>
      <diagonal/>
    </border>
    <border>
      <left style="thin">
        <color indexed="64"/>
      </left>
      <right/>
      <top/>
      <bottom style="double">
        <color indexed="64"/>
      </bottom>
      <diagonal/>
    </border>
    <border>
      <left/>
      <right/>
      <top/>
      <bottom style="double">
        <color auto="1"/>
      </bottom>
      <diagonal/>
    </border>
    <border>
      <left/>
      <right style="thin">
        <color auto="1"/>
      </right>
      <top/>
      <bottom style="double">
        <color auto="1"/>
      </bottom>
      <diagonal/>
    </border>
    <border>
      <left style="thin">
        <color auto="1"/>
      </left>
      <right style="thin">
        <color auto="1"/>
      </right>
      <top/>
      <bottom style="double">
        <color auto="1"/>
      </bottom>
      <diagonal/>
    </border>
    <border>
      <left style="thin">
        <color indexed="64"/>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8"/>
      </left>
      <right/>
      <top style="double">
        <color indexed="64"/>
      </top>
      <bottom style="double">
        <color indexed="8"/>
      </bottom>
      <diagonal/>
    </border>
    <border>
      <left style="thin">
        <color indexed="64"/>
      </left>
      <right/>
      <top style="double">
        <color indexed="64"/>
      </top>
      <bottom style="double">
        <color indexed="8"/>
      </bottom>
      <diagonal/>
    </border>
    <border>
      <left/>
      <right/>
      <top style="double">
        <color indexed="64"/>
      </top>
      <bottom style="double">
        <color indexed="8"/>
      </bottom>
      <diagonal/>
    </border>
    <border>
      <left/>
      <right style="thin">
        <color indexed="64"/>
      </right>
      <top style="double">
        <color indexed="64"/>
      </top>
      <bottom style="double">
        <color indexed="8"/>
      </bottom>
      <diagonal/>
    </border>
  </borders>
  <cellStyleXfs count="86">
    <xf numFmtId="0" fontId="0" fillId="0" borderId="0"/>
    <xf numFmtId="0" fontId="24" fillId="2" borderId="0" applyNumberFormat="0" applyBorder="0" applyAlignment="0" applyProtection="0"/>
    <xf numFmtId="0" fontId="24" fillId="3" borderId="0" applyNumberFormat="0" applyBorder="0" applyAlignment="0" applyProtection="0"/>
    <xf numFmtId="0" fontId="24" fillId="4"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5" borderId="0" applyNumberFormat="0" applyBorder="0" applyAlignment="0" applyProtection="0"/>
    <xf numFmtId="0" fontId="24" fillId="8" borderId="0" applyNumberFormat="0" applyBorder="0" applyAlignment="0" applyProtection="0"/>
    <xf numFmtId="0" fontId="24" fillId="11" borderId="0" applyNumberFormat="0" applyBorder="0" applyAlignment="0" applyProtection="0"/>
    <xf numFmtId="0" fontId="25" fillId="12"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19" borderId="0" applyNumberFormat="0" applyBorder="0" applyAlignment="0" applyProtection="0"/>
    <xf numFmtId="0" fontId="26" fillId="3" borderId="0" applyNumberFormat="0" applyBorder="0" applyAlignment="0" applyProtection="0"/>
    <xf numFmtId="0" fontId="3" fillId="0" borderId="0" applyFill="0">
      <alignment horizontal="right" vertical="top"/>
    </xf>
    <xf numFmtId="0" fontId="4" fillId="0" borderId="1" applyFill="0">
      <alignment horizontal="right" vertical="top"/>
    </xf>
    <xf numFmtId="166" fontId="4" fillId="0" borderId="2" applyFill="0">
      <alignment horizontal="right" vertical="top"/>
    </xf>
    <xf numFmtId="0" fontId="4" fillId="0" borderId="1" applyFill="0">
      <alignment horizontal="center" vertical="top" wrapText="1"/>
    </xf>
    <xf numFmtId="0" fontId="6" fillId="0" borderId="3" applyFill="0">
      <alignment horizontal="center" vertical="center" wrapText="1"/>
    </xf>
    <xf numFmtId="0" fontId="4" fillId="0" borderId="1" applyFill="0">
      <alignment horizontal="left" vertical="top" wrapText="1"/>
    </xf>
    <xf numFmtId="0" fontId="7" fillId="0" borderId="1" applyFill="0">
      <alignment horizontal="left" vertical="top" wrapText="1"/>
    </xf>
    <xf numFmtId="167" fontId="8" fillId="0" borderId="4" applyFill="0">
      <alignment horizontal="centerContinuous" wrapText="1"/>
    </xf>
    <xf numFmtId="167" fontId="4" fillId="0" borderId="1" applyFill="0">
      <alignment horizontal="center" vertical="top" wrapText="1"/>
    </xf>
    <xf numFmtId="0" fontId="4" fillId="0" borderId="1" applyFill="0">
      <alignment horizontal="center" wrapText="1"/>
    </xf>
    <xf numFmtId="173" fontId="4" fillId="0" borderId="1" applyFill="0"/>
    <xf numFmtId="168" fontId="4" fillId="0" borderId="1" applyFill="0">
      <alignment horizontal="right"/>
      <protection locked="0"/>
    </xf>
    <xf numFmtId="169" fontId="4" fillId="0" borderId="1" applyFill="0">
      <alignment horizontal="right"/>
      <protection locked="0"/>
    </xf>
    <xf numFmtId="169" fontId="4" fillId="0" borderId="1" applyFill="0"/>
    <xf numFmtId="169" fontId="4" fillId="0" borderId="3" applyFill="0">
      <alignment horizontal="right"/>
    </xf>
    <xf numFmtId="0" fontId="27" fillId="20" borderId="5" applyNumberFormat="0" applyAlignment="0" applyProtection="0"/>
    <xf numFmtId="0" fontId="28" fillId="21" borderId="6" applyNumberFormat="0" applyAlignment="0" applyProtection="0"/>
    <xf numFmtId="0" fontId="5" fillId="0" borderId="1" applyFill="0">
      <alignment horizontal="left" vertical="top"/>
    </xf>
    <xf numFmtId="0" fontId="29" fillId="0" borderId="0" applyNumberFormat="0" applyFill="0" applyBorder="0" applyAlignment="0" applyProtection="0"/>
    <xf numFmtId="0" fontId="30" fillId="4" borderId="0" applyNumberFormat="0" applyBorder="0" applyAlignment="0" applyProtection="0"/>
    <xf numFmtId="0" fontId="31" fillId="0" borderId="7" applyNumberFormat="0" applyFill="0" applyAlignment="0" applyProtection="0"/>
    <xf numFmtId="0" fontId="32" fillId="0" borderId="8" applyNumberFormat="0" applyFill="0" applyAlignment="0" applyProtection="0"/>
    <xf numFmtId="0" fontId="33" fillId="0" borderId="9" applyNumberFormat="0" applyFill="0" applyAlignment="0" applyProtection="0"/>
    <xf numFmtId="0" fontId="33" fillId="0" borderId="0" applyNumberFormat="0" applyFill="0" applyBorder="0" applyAlignment="0" applyProtection="0"/>
    <xf numFmtId="0" fontId="34" fillId="7" borderId="5" applyNumberFormat="0" applyAlignment="0" applyProtection="0"/>
    <xf numFmtId="0" fontId="35" fillId="0" borderId="10" applyNumberFormat="0" applyFill="0" applyAlignment="0" applyProtection="0"/>
    <xf numFmtId="0" fontId="36" fillId="22" borderId="0" applyNumberFormat="0" applyBorder="0" applyAlignment="0" applyProtection="0"/>
    <xf numFmtId="0" fontId="16" fillId="0" borderId="0"/>
    <xf numFmtId="0" fontId="18" fillId="23" borderId="0"/>
    <xf numFmtId="0" fontId="16" fillId="0" borderId="0"/>
    <xf numFmtId="0" fontId="14" fillId="24" borderId="11" applyNumberFormat="0" applyFont="0" applyAlignment="0" applyProtection="0"/>
    <xf numFmtId="175" fontId="6" fillId="0" borderId="3" applyNumberFormat="0" applyFont="0" applyFill="0" applyBorder="0" applyAlignment="0" applyProtection="0">
      <alignment horizontal="center" vertical="top" wrapText="1"/>
    </xf>
    <xf numFmtId="0" fontId="37" fillId="20" borderId="12" applyNumberFormat="0" applyAlignment="0" applyProtection="0"/>
    <xf numFmtId="0" fontId="9" fillId="0" borderId="0">
      <alignment horizontal="right"/>
    </xf>
    <xf numFmtId="0" fontId="38" fillId="0" borderId="0" applyNumberFormat="0" applyFill="0" applyBorder="0" applyAlignment="0" applyProtection="0"/>
    <xf numFmtId="0" fontId="4" fillId="0" borderId="0" applyFill="0">
      <alignment horizontal="left"/>
    </xf>
    <xf numFmtId="0" fontId="10" fillId="0" borderId="0" applyFill="0">
      <alignment horizontal="centerContinuous" vertical="center"/>
    </xf>
    <xf numFmtId="172" fontId="13" fillId="0" borderId="0" applyFill="0">
      <alignment horizontal="centerContinuous" vertical="center"/>
    </xf>
    <xf numFmtId="174" fontId="13" fillId="0" borderId="0" applyFill="0">
      <alignment horizontal="centerContinuous" vertical="center"/>
    </xf>
    <xf numFmtId="0" fontId="4" fillId="0" borderId="3">
      <alignment horizontal="centerContinuous" wrapText="1"/>
    </xf>
    <xf numFmtId="170" fontId="11" fillId="0" borderId="0" applyFill="0">
      <alignment horizontal="left"/>
    </xf>
    <xf numFmtId="171" fontId="12" fillId="0" borderId="0" applyFill="0">
      <alignment horizontal="right"/>
    </xf>
    <xf numFmtId="0" fontId="4" fillId="0" borderId="13" applyFill="0"/>
    <xf numFmtId="0" fontId="39" fillId="0" borderId="14" applyNumberFormat="0" applyFill="0" applyAlignment="0" applyProtection="0"/>
    <xf numFmtId="0" fontId="40" fillId="0" borderId="0" applyNumberFormat="0" applyFill="0" applyBorder="0" applyAlignment="0" applyProtection="0"/>
    <xf numFmtId="0" fontId="14" fillId="23" borderId="0"/>
    <xf numFmtId="0" fontId="14" fillId="23" borderId="0"/>
    <xf numFmtId="0" fontId="56" fillId="23" borderId="0"/>
    <xf numFmtId="0" fontId="63" fillId="0" borderId="0"/>
    <xf numFmtId="0" fontId="16" fillId="0" borderId="0"/>
    <xf numFmtId="0" fontId="14" fillId="23" borderId="0"/>
    <xf numFmtId="0" fontId="64" fillId="23" borderId="0"/>
    <xf numFmtId="0" fontId="2" fillId="0" borderId="0"/>
    <xf numFmtId="165" fontId="14" fillId="0" borderId="0" applyFont="0" applyFill="0" applyBorder="0" applyAlignment="0" applyProtection="0"/>
    <xf numFmtId="0" fontId="63" fillId="0" borderId="0"/>
    <xf numFmtId="0" fontId="14" fillId="23" borderId="0"/>
    <xf numFmtId="0" fontId="65" fillId="23" borderId="0"/>
    <xf numFmtId="0" fontId="16" fillId="0" borderId="0"/>
    <xf numFmtId="44" fontId="65" fillId="0" borderId="0" applyFont="0" applyFill="0" applyBorder="0" applyAlignment="0" applyProtection="0"/>
    <xf numFmtId="43" fontId="65" fillId="0" borderId="0" applyFont="0" applyFill="0" applyBorder="0" applyAlignment="0" applyProtection="0"/>
  </cellStyleXfs>
  <cellXfs count="516">
    <xf numFmtId="0" fontId="0" fillId="0" borderId="0" xfId="0"/>
    <xf numFmtId="0" fontId="19" fillId="23" borderId="0" xfId="54" applyFont="1" applyAlignment="1">
      <alignment horizontal="center" vertical="top" wrapText="1"/>
    </xf>
    <xf numFmtId="0" fontId="18" fillId="23" borderId="0" xfId="54"/>
    <xf numFmtId="0" fontId="14" fillId="23" borderId="0" xfId="54" applyFont="1" applyAlignment="1">
      <alignment horizontal="left" vertical="top" wrapText="1"/>
    </xf>
    <xf numFmtId="0" fontId="20" fillId="23" borderId="0" xfId="54" applyFont="1" applyAlignment="1">
      <alignment vertical="top" wrapText="1"/>
    </xf>
    <xf numFmtId="0" fontId="18" fillId="23" borderId="0" xfId="54" applyAlignment="1">
      <alignment vertical="top" wrapText="1"/>
    </xf>
    <xf numFmtId="0" fontId="14" fillId="23" borderId="0" xfId="54" applyFont="1" applyAlignment="1">
      <alignment vertical="top" wrapText="1"/>
    </xf>
    <xf numFmtId="0" fontId="18" fillId="23" borderId="0" xfId="54" applyAlignment="1">
      <alignment horizontal="center" vertical="top" wrapText="1"/>
    </xf>
    <xf numFmtId="0" fontId="18" fillId="23" borderId="0" xfId="54" quotePrefix="1" applyAlignment="1">
      <alignment horizontal="center" vertical="top" wrapText="1"/>
    </xf>
    <xf numFmtId="9" fontId="18" fillId="23" borderId="0" xfId="54" applyNumberFormat="1" applyAlignment="1">
      <alignment horizontal="center" vertical="top" wrapText="1"/>
    </xf>
    <xf numFmtId="10" fontId="18" fillId="23" borderId="0" xfId="54" applyNumberFormat="1" applyAlignment="1">
      <alignment horizontal="center" vertical="top" wrapText="1"/>
    </xf>
    <xf numFmtId="11" fontId="18" fillId="23" borderId="0" xfId="54" applyNumberFormat="1" applyAlignment="1">
      <alignment horizontal="center" vertical="top" wrapText="1"/>
    </xf>
    <xf numFmtId="0" fontId="18" fillId="23" borderId="0" xfId="54" applyAlignment="1">
      <alignment horizontal="center"/>
    </xf>
    <xf numFmtId="0" fontId="22" fillId="23" borderId="0" xfId="54" applyFont="1" applyAlignment="1">
      <alignment vertical="top" wrapText="1"/>
    </xf>
    <xf numFmtId="0" fontId="15" fillId="23" borderId="0" xfId="54" applyFont="1"/>
    <xf numFmtId="178" fontId="14" fillId="26" borderId="0" xfId="0" applyNumberFormat="1" applyFont="1" applyFill="1" applyAlignment="1">
      <alignment vertical="center"/>
    </xf>
    <xf numFmtId="167" fontId="14" fillId="26" borderId="0" xfId="0" applyNumberFormat="1" applyFont="1" applyFill="1" applyAlignment="1">
      <alignment horizontal="center" vertical="center"/>
    </xf>
    <xf numFmtId="0" fontId="16" fillId="0" borderId="0" xfId="0" applyFont="1" applyAlignment="1">
      <alignment horizontal="center" vertical="center"/>
    </xf>
    <xf numFmtId="0" fontId="15" fillId="23" borderId="0" xfId="54" applyFont="1" applyAlignment="1">
      <alignment horizontal="center" wrapText="1"/>
    </xf>
    <xf numFmtId="0" fontId="41" fillId="23" borderId="0" xfId="54" applyFont="1" applyAlignment="1">
      <alignment horizontal="center" wrapText="1"/>
    </xf>
    <xf numFmtId="0" fontId="15" fillId="23" borderId="0" xfId="54" applyFont="1" applyAlignment="1">
      <alignment horizontal="center" vertical="top" wrapText="1"/>
    </xf>
    <xf numFmtId="0" fontId="15" fillId="0" borderId="0" xfId="54" applyFont="1" applyFill="1" applyAlignment="1">
      <alignment horizontal="center" vertical="top" wrapText="1"/>
    </xf>
    <xf numFmtId="0" fontId="49" fillId="23" borderId="0" xfId="54" applyFont="1" applyAlignment="1">
      <alignment vertical="top" wrapText="1"/>
    </xf>
    <xf numFmtId="0" fontId="17" fillId="25" borderId="0" xfId="55" applyFont="1" applyFill="1" applyAlignment="1">
      <alignment wrapText="1"/>
    </xf>
    <xf numFmtId="0" fontId="48" fillId="0" borderId="0" xfId="0" applyFont="1" applyAlignment="1">
      <alignment vertical="center"/>
    </xf>
    <xf numFmtId="0" fontId="50" fillId="27" borderId="0" xfId="0" applyFont="1" applyFill="1"/>
    <xf numFmtId="0" fontId="53" fillId="23" borderId="0" xfId="54" applyFont="1" applyAlignment="1">
      <alignment vertical="top" wrapText="1"/>
    </xf>
    <xf numFmtId="0" fontId="50" fillId="0" borderId="0" xfId="0" applyFont="1"/>
    <xf numFmtId="0" fontId="14" fillId="0" borderId="1" xfId="0" applyFont="1" applyBorder="1" applyAlignment="1">
      <alignment horizontal="center" vertical="top" wrapText="1"/>
    </xf>
    <xf numFmtId="167" fontId="14" fillId="0" borderId="16" xfId="0" applyNumberFormat="1" applyFont="1" applyBorder="1" applyAlignment="1">
      <alignment horizontal="centerContinuous" wrapText="1"/>
    </xf>
    <xf numFmtId="0" fontId="50" fillId="27" borderId="0" xfId="0" applyFont="1" applyFill="1" applyAlignment="1">
      <alignment vertical="top"/>
    </xf>
    <xf numFmtId="0" fontId="51" fillId="27" borderId="0" xfId="0" applyFont="1" applyFill="1" applyAlignment="1">
      <alignment vertical="top"/>
    </xf>
    <xf numFmtId="0" fontId="51" fillId="27" borderId="0" xfId="0" applyFont="1" applyFill="1"/>
    <xf numFmtId="0" fontId="50" fillId="28" borderId="0" xfId="0" applyFont="1" applyFill="1"/>
    <xf numFmtId="0" fontId="52" fillId="27" borderId="0" xfId="0" applyFont="1" applyFill="1"/>
    <xf numFmtId="178" fontId="14" fillId="0" borderId="1" xfId="0" applyNumberFormat="1" applyFont="1" applyBorder="1" applyAlignment="1">
      <alignment vertical="top"/>
    </xf>
    <xf numFmtId="1" fontId="14" fillId="0" borderId="1" xfId="0" applyNumberFormat="1" applyFont="1" applyBorder="1" applyAlignment="1">
      <alignment horizontal="right" vertical="top" wrapText="1"/>
    </xf>
    <xf numFmtId="167" fontId="14" fillId="0" borderId="1" xfId="0" applyNumberFormat="1" applyFont="1" applyBorder="1" applyAlignment="1">
      <alignment horizontal="left" vertical="top" wrapText="1"/>
    </xf>
    <xf numFmtId="176" fontId="14" fillId="0" borderId="1" xfId="0" applyNumberFormat="1" applyFont="1" applyBorder="1" applyAlignment="1">
      <alignment horizontal="left" vertical="top" wrapText="1"/>
    </xf>
    <xf numFmtId="0" fontId="47" fillId="25" borderId="0" xfId="53" applyFont="1" applyFill="1"/>
    <xf numFmtId="0" fontId="17" fillId="25" borderId="0" xfId="53" applyFont="1" applyFill="1" applyAlignment="1">
      <alignment horizontal="center"/>
    </xf>
    <xf numFmtId="0" fontId="17" fillId="25" borderId="0" xfId="53" applyFont="1" applyFill="1"/>
    <xf numFmtId="0" fontId="57" fillId="27" borderId="0" xfId="0" applyFont="1" applyFill="1"/>
    <xf numFmtId="167" fontId="14" fillId="0" borderId="1" xfId="0" applyNumberFormat="1" applyFont="1" applyBorder="1" applyAlignment="1">
      <alignment horizontal="center" vertical="top" wrapText="1"/>
    </xf>
    <xf numFmtId="176" fontId="14" fillId="0" borderId="1" xfId="0" applyNumberFormat="1" applyFont="1" applyBorder="1" applyAlignment="1">
      <alignment horizontal="center" vertical="top" wrapText="1"/>
    </xf>
    <xf numFmtId="0" fontId="16" fillId="0" borderId="13" xfId="0" applyFont="1" applyBorder="1" applyAlignment="1">
      <alignment horizontal="center" vertical="top"/>
    </xf>
    <xf numFmtId="0" fontId="16" fillId="0" borderId="0" xfId="0" applyFont="1" applyAlignment="1">
      <alignment vertical="top" wrapText="1"/>
    </xf>
    <xf numFmtId="0" fontId="14" fillId="0" borderId="15" xfId="0" applyFont="1" applyBorder="1" applyAlignment="1">
      <alignment horizontal="center" wrapText="1"/>
    </xf>
    <xf numFmtId="0" fontId="14" fillId="0" borderId="15" xfId="0" applyFont="1" applyBorder="1" applyAlignment="1">
      <alignment horizontal="centerContinuous" wrapText="1"/>
    </xf>
    <xf numFmtId="176" fontId="15" fillId="0" borderId="16" xfId="0" applyNumberFormat="1" applyFont="1" applyBorder="1" applyAlignment="1">
      <alignment horizontal="center" vertical="center" wrapText="1"/>
    </xf>
    <xf numFmtId="167" fontId="15" fillId="0" borderId="16" xfId="0" applyNumberFormat="1" applyFont="1" applyBorder="1" applyAlignment="1">
      <alignment vertical="center" wrapText="1"/>
    </xf>
    <xf numFmtId="167" fontId="14" fillId="0" borderId="16" xfId="0" applyNumberFormat="1" applyFont="1" applyBorder="1" applyAlignment="1">
      <alignment horizontal="centerContinuous"/>
    </xf>
    <xf numFmtId="169" fontId="14" fillId="0" borderId="16" xfId="0" applyNumberFormat="1" applyFont="1" applyBorder="1" applyAlignment="1">
      <alignment horizontal="centerContinuous"/>
    </xf>
    <xf numFmtId="0" fontId="16" fillId="0" borderId="1" xfId="0" applyFont="1" applyBorder="1" applyAlignment="1">
      <alignment vertical="top" wrapText="1"/>
    </xf>
    <xf numFmtId="167" fontId="14" fillId="0" borderId="17" xfId="0" applyNumberFormat="1" applyFont="1" applyBorder="1" applyAlignment="1">
      <alignment horizontal="left" vertical="top" wrapText="1"/>
    </xf>
    <xf numFmtId="167" fontId="14" fillId="0" borderId="1" xfId="0" applyNumberFormat="1" applyFont="1" applyBorder="1" applyAlignment="1">
      <alignment horizontal="center" vertical="top"/>
    </xf>
    <xf numFmtId="180" fontId="14" fillId="0" borderId="1" xfId="0" applyNumberFormat="1" applyFont="1" applyBorder="1" applyAlignment="1">
      <alignment horizontal="right" vertical="top"/>
    </xf>
    <xf numFmtId="1" fontId="14" fillId="0" borderId="1" xfId="0" applyNumberFormat="1" applyFont="1" applyBorder="1" applyAlignment="1">
      <alignment horizontal="right" vertical="top"/>
    </xf>
    <xf numFmtId="0" fontId="16" fillId="0" borderId="1" xfId="0" applyFont="1" applyBorder="1" applyAlignment="1">
      <alignment vertical="top" wrapText="1" shrinkToFit="1"/>
    </xf>
    <xf numFmtId="167" fontId="14" fillId="0" borderId="18" xfId="0" applyNumberFormat="1" applyFont="1" applyBorder="1" applyAlignment="1">
      <alignment horizontal="center" vertical="top" wrapText="1"/>
    </xf>
    <xf numFmtId="1" fontId="14" fillId="0" borderId="18" xfId="0" applyNumberFormat="1" applyFont="1" applyBorder="1" applyAlignment="1">
      <alignment horizontal="right" vertical="top"/>
    </xf>
    <xf numFmtId="167" fontId="14" fillId="0" borderId="2" xfId="0" applyNumberFormat="1" applyFont="1" applyBorder="1" applyAlignment="1">
      <alignment horizontal="left" vertical="top" wrapText="1"/>
    </xf>
    <xf numFmtId="167" fontId="14" fillId="0" borderId="19" xfId="0" applyNumberFormat="1" applyFont="1" applyBorder="1" applyAlignment="1">
      <alignment horizontal="center" vertical="top" wrapText="1"/>
    </xf>
    <xf numFmtId="0" fontId="14" fillId="0" borderId="2" xfId="0" applyFont="1" applyBorder="1" applyAlignment="1">
      <alignment horizontal="center" vertical="top" wrapText="1"/>
    </xf>
    <xf numFmtId="176" fontId="15" fillId="0" borderId="16" xfId="0" applyNumberFormat="1" applyFont="1" applyBorder="1" applyAlignment="1">
      <alignment horizontal="left" vertical="center" wrapText="1"/>
    </xf>
    <xf numFmtId="176" fontId="14" fillId="0" borderId="1" xfId="0" applyNumberFormat="1" applyFont="1" applyBorder="1" applyAlignment="1">
      <alignment horizontal="right" vertical="top" wrapText="1"/>
    </xf>
    <xf numFmtId="167" fontId="55" fillId="0" borderId="1" xfId="0" applyNumberFormat="1" applyFont="1" applyBorder="1" applyAlignment="1">
      <alignment horizontal="left" vertical="top" wrapText="1"/>
    </xf>
    <xf numFmtId="167" fontId="55" fillId="0" borderId="1" xfId="0" applyNumberFormat="1" applyFont="1" applyBorder="1" applyAlignment="1">
      <alignment horizontal="center" vertical="top" wrapText="1"/>
    </xf>
    <xf numFmtId="0" fontId="55" fillId="0" borderId="1" xfId="0" applyFont="1" applyBorder="1" applyAlignment="1">
      <alignment horizontal="center" vertical="top" wrapText="1"/>
    </xf>
    <xf numFmtId="1" fontId="55" fillId="0" borderId="1" xfId="0" applyNumberFormat="1" applyFont="1" applyBorder="1" applyAlignment="1">
      <alignment horizontal="right" vertical="top"/>
    </xf>
    <xf numFmtId="178" fontId="55" fillId="0" borderId="1" xfId="0" applyNumberFormat="1" applyFont="1" applyBorder="1" applyAlignment="1">
      <alignment vertical="top"/>
    </xf>
    <xf numFmtId="0" fontId="58" fillId="0" borderId="1" xfId="0" applyFont="1" applyBorder="1" applyAlignment="1">
      <alignment vertical="top" wrapText="1" shrinkToFit="1"/>
    </xf>
    <xf numFmtId="0" fontId="58" fillId="0" borderId="1" xfId="0" applyFont="1" applyBorder="1" applyAlignment="1">
      <alignment vertical="top" wrapText="1"/>
    </xf>
    <xf numFmtId="176" fontId="14" fillId="0" borderId="1" xfId="0" applyNumberFormat="1" applyFont="1" applyBorder="1" applyAlignment="1">
      <alignment horizontal="left" vertical="top"/>
    </xf>
    <xf numFmtId="0" fontId="59" fillId="0" borderId="1" xfId="0" applyFont="1" applyBorder="1" applyAlignment="1">
      <alignment vertical="top" wrapText="1"/>
    </xf>
    <xf numFmtId="0" fontId="59" fillId="0" borderId="1" xfId="0" applyFont="1" applyBorder="1" applyAlignment="1">
      <alignment vertical="top" wrapText="1" shrinkToFit="1"/>
    </xf>
    <xf numFmtId="176" fontId="55" fillId="0" borderId="1" xfId="0" applyNumberFormat="1" applyFont="1" applyBorder="1" applyAlignment="1">
      <alignment horizontal="right" vertical="top" wrapText="1"/>
    </xf>
    <xf numFmtId="0" fontId="16" fillId="0" borderId="0" xfId="0" applyFont="1"/>
    <xf numFmtId="178" fontId="14" fillId="0" borderId="1" xfId="0" applyNumberFormat="1" applyFont="1" applyBorder="1" applyAlignment="1">
      <alignment vertical="top" wrapText="1"/>
    </xf>
    <xf numFmtId="179" fontId="14" fillId="0" borderId="1" xfId="0" applyNumberFormat="1" applyFont="1" applyBorder="1" applyAlignment="1">
      <alignment horizontal="right" vertical="top" wrapText="1"/>
    </xf>
    <xf numFmtId="0" fontId="16" fillId="0" borderId="1" xfId="0" applyFont="1" applyBorder="1"/>
    <xf numFmtId="167" fontId="14" fillId="0" borderId="1" xfId="53" applyNumberFormat="1" applyFont="1" applyBorder="1" applyAlignment="1">
      <alignment horizontal="left" vertical="top" wrapText="1"/>
    </xf>
    <xf numFmtId="167" fontId="14" fillId="0" borderId="1" xfId="53" applyNumberFormat="1" applyFont="1" applyBorder="1" applyAlignment="1">
      <alignment vertical="top" wrapText="1"/>
    </xf>
    <xf numFmtId="167" fontId="14" fillId="0" borderId="1" xfId="53" applyNumberFormat="1" applyFont="1" applyBorder="1" applyAlignment="1">
      <alignment horizontal="center" vertical="top" wrapText="1"/>
    </xf>
    <xf numFmtId="176" fontId="14" fillId="0" borderId="1" xfId="53" applyNumberFormat="1" applyFont="1" applyBorder="1" applyAlignment="1">
      <alignment horizontal="center" vertical="top" wrapText="1"/>
    </xf>
    <xf numFmtId="0" fontId="14" fillId="0" borderId="1" xfId="53" applyFont="1" applyBorder="1" applyAlignment="1">
      <alignment horizontal="center" vertical="top" wrapText="1"/>
    </xf>
    <xf numFmtId="1" fontId="61" fillId="0" borderId="1" xfId="53" applyNumberFormat="1" applyFont="1" applyBorder="1" applyAlignment="1">
      <alignment horizontal="right" vertical="top" wrapText="1"/>
    </xf>
    <xf numFmtId="178" fontId="61" fillId="0" borderId="1" xfId="53" applyNumberFormat="1" applyFont="1" applyBorder="1" applyAlignment="1">
      <alignment vertical="top"/>
    </xf>
    <xf numFmtId="167" fontId="14" fillId="0" borderId="1" xfId="0" applyNumberFormat="1" applyFont="1" applyBorder="1" applyAlignment="1">
      <alignment vertical="top" wrapText="1"/>
    </xf>
    <xf numFmtId="167" fontId="16" fillId="0" borderId="1" xfId="0" applyNumberFormat="1" applyFont="1" applyBorder="1" applyAlignment="1">
      <alignment horizontal="left" vertical="top" wrapText="1"/>
    </xf>
    <xf numFmtId="1" fontId="14" fillId="0" borderId="18" xfId="0" applyNumberFormat="1" applyFont="1" applyBorder="1" applyAlignment="1">
      <alignment horizontal="right" vertical="top" wrapText="1"/>
    </xf>
    <xf numFmtId="167" fontId="14" fillId="0" borderId="18" xfId="0" applyNumberFormat="1" applyFont="1" applyBorder="1" applyAlignment="1">
      <alignment horizontal="left" vertical="top" wrapText="1"/>
    </xf>
    <xf numFmtId="176" fontId="14" fillId="0" borderId="1" xfId="53" applyNumberFormat="1" applyFont="1" applyBorder="1" applyAlignment="1">
      <alignment horizontal="left" vertical="top" wrapText="1"/>
    </xf>
    <xf numFmtId="1" fontId="14" fillId="0" borderId="1" xfId="53" applyNumberFormat="1" applyFont="1" applyBorder="1" applyAlignment="1">
      <alignment horizontal="right" vertical="top" wrapText="1"/>
    </xf>
    <xf numFmtId="178" fontId="14" fillId="0" borderId="1" xfId="53" applyNumberFormat="1" applyFont="1" applyBorder="1" applyAlignment="1">
      <alignment vertical="top"/>
    </xf>
    <xf numFmtId="0" fontId="62" fillId="0" borderId="1" xfId="0" applyFont="1" applyBorder="1" applyAlignment="1">
      <alignment vertical="top" wrapText="1"/>
    </xf>
    <xf numFmtId="176" fontId="14" fillId="0" borderId="2" xfId="0" applyNumberFormat="1" applyFont="1" applyBorder="1" applyAlignment="1">
      <alignment horizontal="left" vertical="top" wrapText="1"/>
    </xf>
    <xf numFmtId="1" fontId="14" fillId="0" borderId="19" xfId="0" applyNumberFormat="1" applyFont="1" applyBorder="1" applyAlignment="1">
      <alignment horizontal="right" vertical="top"/>
    </xf>
    <xf numFmtId="178" fontId="14" fillId="0" borderId="2" xfId="0" applyNumberFormat="1" applyFont="1" applyBorder="1" applyAlignment="1">
      <alignment vertical="top"/>
    </xf>
    <xf numFmtId="0" fontId="16" fillId="0" borderId="2" xfId="0" applyFont="1" applyBorder="1" applyAlignment="1">
      <alignment vertical="top" wrapText="1"/>
    </xf>
    <xf numFmtId="0" fontId="16" fillId="0" borderId="0" xfId="0" applyFont="1" applyAlignment="1">
      <alignment wrapText="1"/>
    </xf>
    <xf numFmtId="0" fontId="15" fillId="0" borderId="0" xfId="54" applyFont="1" applyFill="1" applyAlignment="1">
      <alignment vertical="top" wrapText="1"/>
    </xf>
    <xf numFmtId="177" fontId="15" fillId="0" borderId="16" xfId="0" applyNumberFormat="1" applyFont="1" applyBorder="1" applyAlignment="1">
      <alignment horizontal="center"/>
    </xf>
    <xf numFmtId="0" fontId="14" fillId="0" borderId="16" xfId="0" applyFont="1" applyBorder="1" applyAlignment="1">
      <alignment vertical="center"/>
    </xf>
    <xf numFmtId="4" fontId="14" fillId="0" borderId="1" xfId="0" applyNumberFormat="1" applyFont="1" applyBorder="1" applyAlignment="1">
      <alignment horizontal="center" vertical="top"/>
    </xf>
    <xf numFmtId="178" fontId="14" fillId="0" borderId="1" xfId="71" applyNumberFormat="1" applyFill="1" applyBorder="1" applyAlignment="1" applyProtection="1">
      <alignment vertical="top"/>
      <protection locked="0"/>
    </xf>
    <xf numFmtId="0" fontId="16" fillId="27" borderId="0" xfId="0" applyFont="1" applyFill="1"/>
    <xf numFmtId="0" fontId="14" fillId="27" borderId="15" xfId="0" applyFont="1" applyFill="1" applyBorder="1" applyAlignment="1">
      <alignment horizontal="center" wrapText="1"/>
    </xf>
    <xf numFmtId="0" fontId="14" fillId="27" borderId="15" xfId="0" applyFont="1" applyFill="1" applyBorder="1" applyAlignment="1">
      <alignment horizontal="centerContinuous" wrapText="1"/>
    </xf>
    <xf numFmtId="177" fontId="15" fillId="27" borderId="16" xfId="0" applyNumberFormat="1" applyFont="1" applyFill="1" applyBorder="1" applyAlignment="1">
      <alignment horizontal="center"/>
    </xf>
    <xf numFmtId="0" fontId="14" fillId="27" borderId="16" xfId="0" applyFont="1" applyFill="1" applyBorder="1" applyAlignment="1">
      <alignment vertical="center"/>
    </xf>
    <xf numFmtId="177" fontId="14" fillId="27" borderId="1" xfId="0" applyNumberFormat="1" applyFont="1" applyFill="1" applyBorder="1" applyAlignment="1">
      <alignment horizontal="center" vertical="top"/>
    </xf>
    <xf numFmtId="178" fontId="14" fillId="27" borderId="1" xfId="0" applyNumberFormat="1" applyFont="1" applyFill="1" applyBorder="1" applyAlignment="1" applyProtection="1">
      <alignment vertical="top"/>
      <protection locked="0"/>
    </xf>
    <xf numFmtId="4" fontId="14" fillId="27" borderId="1" xfId="0" applyNumberFormat="1" applyFont="1" applyFill="1" applyBorder="1" applyAlignment="1">
      <alignment horizontal="center" vertical="top" wrapText="1"/>
    </xf>
    <xf numFmtId="167" fontId="14" fillId="27" borderId="1" xfId="0" applyNumberFormat="1" applyFont="1" applyFill="1" applyBorder="1" applyAlignment="1">
      <alignment horizontal="center" vertical="top" wrapText="1"/>
    </xf>
    <xf numFmtId="0" fontId="14" fillId="27" borderId="1" xfId="0" applyFont="1" applyFill="1" applyBorder="1" applyAlignment="1">
      <alignment vertical="center"/>
    </xf>
    <xf numFmtId="178" fontId="14" fillId="27" borderId="1" xfId="0" applyNumberFormat="1" applyFont="1" applyFill="1" applyBorder="1" applyAlignment="1">
      <alignment vertical="top"/>
    </xf>
    <xf numFmtId="4" fontId="14" fillId="27" borderId="2" xfId="0" applyNumberFormat="1" applyFont="1" applyFill="1" applyBorder="1" applyAlignment="1">
      <alignment horizontal="center" vertical="top"/>
    </xf>
    <xf numFmtId="4" fontId="14" fillId="27" borderId="1" xfId="0" applyNumberFormat="1" applyFont="1" applyFill="1" applyBorder="1" applyAlignment="1">
      <alignment horizontal="center" vertical="top"/>
    </xf>
    <xf numFmtId="176" fontId="14" fillId="27" borderId="1" xfId="0" applyNumberFormat="1" applyFont="1" applyFill="1" applyBorder="1" applyAlignment="1">
      <alignment horizontal="center" vertical="top" wrapText="1"/>
    </xf>
    <xf numFmtId="167" fontId="14" fillId="27" borderId="1" xfId="0" applyNumberFormat="1" applyFont="1" applyFill="1" applyBorder="1" applyAlignment="1">
      <alignment horizontal="left" vertical="top" wrapText="1"/>
    </xf>
    <xf numFmtId="176" fontId="14" fillId="27" borderId="1" xfId="0" applyNumberFormat="1" applyFont="1" applyFill="1" applyBorder="1" applyAlignment="1">
      <alignment horizontal="right" vertical="top" wrapText="1"/>
    </xf>
    <xf numFmtId="178" fontId="55" fillId="27" borderId="1" xfId="0" applyNumberFormat="1" applyFont="1" applyFill="1" applyBorder="1" applyAlignment="1">
      <alignment vertical="top"/>
    </xf>
    <xf numFmtId="0" fontId="14" fillId="0" borderId="0" xfId="0" applyFont="1" applyAlignment="1">
      <alignment vertical="top" wrapText="1"/>
    </xf>
    <xf numFmtId="181" fontId="14" fillId="27" borderId="1" xfId="0" applyNumberFormat="1" applyFont="1" applyFill="1" applyBorder="1" applyAlignment="1">
      <alignment horizontal="center" vertical="top"/>
    </xf>
    <xf numFmtId="181" fontId="14" fillId="27" borderId="1" xfId="0" applyNumberFormat="1" applyFont="1" applyFill="1" applyBorder="1" applyAlignment="1">
      <alignment horizontal="center" vertical="top" wrapText="1"/>
    </xf>
    <xf numFmtId="181" fontId="14" fillId="27" borderId="1" xfId="0" applyNumberFormat="1" applyFont="1" applyFill="1" applyBorder="1" applyAlignment="1">
      <alignment horizontal="left" vertical="top" wrapText="1"/>
    </xf>
    <xf numFmtId="4" fontId="55" fillId="27" borderId="1" xfId="0" applyNumberFormat="1" applyFont="1" applyFill="1" applyBorder="1" applyAlignment="1">
      <alignment horizontal="center" vertical="top"/>
    </xf>
    <xf numFmtId="0" fontId="14" fillId="27" borderId="1" xfId="0" applyFont="1" applyFill="1" applyBorder="1" applyAlignment="1">
      <alignment horizontal="center" vertical="top" wrapText="1"/>
    </xf>
    <xf numFmtId="1" fontId="14" fillId="27" borderId="1" xfId="0" applyNumberFormat="1" applyFont="1" applyFill="1" applyBorder="1" applyAlignment="1">
      <alignment horizontal="right" vertical="top"/>
    </xf>
    <xf numFmtId="0" fontId="16" fillId="27" borderId="1" xfId="0" applyFont="1" applyFill="1" applyBorder="1" applyAlignment="1">
      <alignment vertical="top" wrapText="1"/>
    </xf>
    <xf numFmtId="0" fontId="16" fillId="27" borderId="1" xfId="0" applyFont="1" applyFill="1" applyBorder="1" applyAlignment="1">
      <alignment vertical="top" wrapText="1" shrinkToFit="1"/>
    </xf>
    <xf numFmtId="1" fontId="14" fillId="27" borderId="1" xfId="0" applyNumberFormat="1" applyFont="1" applyFill="1" applyBorder="1" applyAlignment="1">
      <alignment horizontal="right" vertical="top" wrapText="1"/>
    </xf>
    <xf numFmtId="176" fontId="14" fillId="27" borderId="1" xfId="0" applyNumberFormat="1" applyFont="1" applyFill="1" applyBorder="1" applyAlignment="1">
      <alignment horizontal="left" vertical="top" wrapText="1"/>
    </xf>
    <xf numFmtId="0" fontId="57" fillId="0" borderId="1" xfId="0" applyFont="1" applyBorder="1" applyAlignment="1">
      <alignment vertical="top" wrapText="1"/>
    </xf>
    <xf numFmtId="1" fontId="53" fillId="0" borderId="1" xfId="0" applyNumberFormat="1" applyFont="1" applyBorder="1" applyAlignment="1">
      <alignment horizontal="right" vertical="top"/>
    </xf>
    <xf numFmtId="178" fontId="53" fillId="27" borderId="1" xfId="0" applyNumberFormat="1" applyFont="1" applyFill="1" applyBorder="1" applyAlignment="1" applyProtection="1">
      <alignment vertical="top"/>
      <protection locked="0"/>
    </xf>
    <xf numFmtId="3" fontId="14" fillId="27" borderId="1" xfId="0" applyNumberFormat="1" applyFont="1" applyFill="1" applyBorder="1" applyAlignment="1">
      <alignment vertical="top"/>
    </xf>
    <xf numFmtId="4" fontId="14" fillId="27" borderId="1" xfId="53" applyNumberFormat="1" applyFont="1" applyFill="1" applyBorder="1" applyAlignment="1">
      <alignment horizontal="center" vertical="top" wrapText="1"/>
    </xf>
    <xf numFmtId="178" fontId="61" fillId="27" borderId="1" xfId="53" applyNumberFormat="1" applyFont="1" applyFill="1" applyBorder="1" applyAlignment="1" applyProtection="1">
      <alignment vertical="top"/>
      <protection locked="0"/>
    </xf>
    <xf numFmtId="167" fontId="14" fillId="27" borderId="1" xfId="0" applyNumberFormat="1" applyFont="1" applyFill="1" applyBorder="1" applyAlignment="1">
      <alignment vertical="top" wrapText="1"/>
    </xf>
    <xf numFmtId="167" fontId="14" fillId="27" borderId="18" xfId="0" applyNumberFormat="1" applyFont="1" applyFill="1" applyBorder="1" applyAlignment="1">
      <alignment horizontal="center" vertical="top" wrapText="1"/>
    </xf>
    <xf numFmtId="178" fontId="14" fillId="27" borderId="1" xfId="53" applyNumberFormat="1" applyFont="1" applyFill="1" applyBorder="1" applyAlignment="1" applyProtection="1">
      <alignment vertical="top"/>
      <protection locked="0"/>
    </xf>
    <xf numFmtId="0" fontId="14" fillId="27" borderId="2" xfId="0" applyFont="1" applyFill="1" applyBorder="1" applyAlignment="1">
      <alignment vertical="center"/>
    </xf>
    <xf numFmtId="164" fontId="66" fillId="23" borderId="0" xfId="82" applyNumberFormat="1" applyFont="1" applyAlignment="1">
      <alignment horizontal="center" vertical="center"/>
    </xf>
    <xf numFmtId="0" fontId="65" fillId="23" borderId="0" xfId="82"/>
    <xf numFmtId="164" fontId="67" fillId="23" borderId="0" xfId="82" applyNumberFormat="1" applyFont="1" applyAlignment="1">
      <alignment horizontal="center" vertical="center"/>
    </xf>
    <xf numFmtId="164" fontId="65" fillId="23" borderId="0" xfId="82" applyNumberFormat="1" applyAlignment="1">
      <alignment horizontal="right"/>
    </xf>
    <xf numFmtId="164" fontId="65" fillId="23" borderId="21" xfId="82" applyNumberFormat="1" applyBorder="1" applyAlignment="1">
      <alignment horizontal="center"/>
    </xf>
    <xf numFmtId="0" fontId="65" fillId="23" borderId="21" xfId="82" applyBorder="1" applyAlignment="1">
      <alignment horizontal="center" vertical="top"/>
    </xf>
    <xf numFmtId="0" fontId="65" fillId="0" borderId="22" xfId="82" applyFill="1" applyBorder="1" applyAlignment="1">
      <alignment horizontal="center"/>
    </xf>
    <xf numFmtId="0" fontId="65" fillId="23" borderId="21" xfId="82" applyBorder="1" applyAlignment="1">
      <alignment horizontal="center"/>
    </xf>
    <xf numFmtId="0" fontId="65" fillId="23" borderId="23" xfId="82" applyBorder="1" applyAlignment="1">
      <alignment horizontal="center"/>
    </xf>
    <xf numFmtId="164" fontId="65" fillId="23" borderId="23" xfId="82" applyNumberFormat="1" applyBorder="1" applyAlignment="1">
      <alignment horizontal="right"/>
    </xf>
    <xf numFmtId="0" fontId="65" fillId="23" borderId="24" xfId="82" applyBorder="1" applyAlignment="1">
      <alignment horizontal="center"/>
    </xf>
    <xf numFmtId="164" fontId="65" fillId="23" borderId="25" xfId="82" applyNumberFormat="1" applyBorder="1" applyAlignment="1">
      <alignment horizontal="right"/>
    </xf>
    <xf numFmtId="0" fontId="65" fillId="23" borderId="26" xfId="82" applyBorder="1" applyAlignment="1">
      <alignment vertical="top"/>
    </xf>
    <xf numFmtId="0" fontId="65" fillId="0" borderId="13" xfId="82" applyFill="1" applyBorder="1"/>
    <xf numFmtId="0" fontId="65" fillId="23" borderId="26" xfId="82" applyBorder="1" applyAlignment="1">
      <alignment horizontal="center"/>
    </xf>
    <xf numFmtId="0" fontId="65" fillId="23" borderId="27" xfId="82" applyBorder="1"/>
    <xf numFmtId="0" fontId="65" fillId="23" borderId="27" xfId="82" applyBorder="1" applyAlignment="1">
      <alignment horizontal="center"/>
    </xf>
    <xf numFmtId="164" fontId="65" fillId="23" borderId="27" xfId="82" applyNumberFormat="1" applyBorder="1" applyAlignment="1">
      <alignment horizontal="right"/>
    </xf>
    <xf numFmtId="0" fontId="65" fillId="23" borderId="28" xfId="82" applyBorder="1" applyAlignment="1">
      <alignment horizontal="right"/>
    </xf>
    <xf numFmtId="164" fontId="65" fillId="23" borderId="29" xfId="82" applyNumberFormat="1" applyBorder="1" applyAlignment="1">
      <alignment horizontal="right"/>
    </xf>
    <xf numFmtId="0" fontId="65" fillId="23" borderId="30" xfId="82" applyBorder="1" applyAlignment="1">
      <alignment vertical="top"/>
    </xf>
    <xf numFmtId="0" fontId="65" fillId="0" borderId="31" xfId="82" applyFill="1" applyBorder="1"/>
    <xf numFmtId="0" fontId="65" fillId="23" borderId="31" xfId="82" applyBorder="1" applyAlignment="1">
      <alignment horizontal="center"/>
    </xf>
    <xf numFmtId="0" fontId="65" fillId="23" borderId="31" xfId="82" applyBorder="1"/>
    <xf numFmtId="164" fontId="65" fillId="23" borderId="31" xfId="82" applyNumberFormat="1" applyBorder="1" applyAlignment="1">
      <alignment horizontal="right"/>
    </xf>
    <xf numFmtId="0" fontId="65" fillId="23" borderId="32" xfId="82" applyBorder="1" applyAlignment="1">
      <alignment horizontal="right"/>
    </xf>
    <xf numFmtId="164" fontId="65" fillId="23" borderId="34" xfId="82" applyNumberFormat="1" applyBorder="1" applyAlignment="1">
      <alignment horizontal="right"/>
    </xf>
    <xf numFmtId="0" fontId="65" fillId="23" borderId="35" xfId="82" applyBorder="1" applyAlignment="1">
      <alignment horizontal="right"/>
    </xf>
    <xf numFmtId="0" fontId="69" fillId="23" borderId="36" xfId="82" applyFont="1" applyBorder="1" applyAlignment="1">
      <alignment horizontal="center" vertical="center"/>
    </xf>
    <xf numFmtId="164" fontId="65" fillId="23" borderId="34" xfId="82" applyNumberFormat="1" applyBorder="1" applyAlignment="1">
      <alignment horizontal="right" vertical="center"/>
    </xf>
    <xf numFmtId="164" fontId="65" fillId="23" borderId="35" xfId="82" applyNumberFormat="1" applyBorder="1" applyAlignment="1">
      <alignment horizontal="right" vertical="center"/>
    </xf>
    <xf numFmtId="0" fontId="69" fillId="23" borderId="36" xfId="82" applyFont="1" applyBorder="1" applyAlignment="1">
      <alignment vertical="top"/>
    </xf>
    <xf numFmtId="167" fontId="69" fillId="0" borderId="34" xfId="82" applyNumberFormat="1" applyFont="1" applyFill="1" applyBorder="1" applyAlignment="1">
      <alignment horizontal="left" vertical="center"/>
    </xf>
    <xf numFmtId="1" fontId="65" fillId="23" borderId="29" xfId="82" applyNumberFormat="1" applyBorder="1" applyAlignment="1">
      <alignment horizontal="center" vertical="top"/>
    </xf>
    <xf numFmtId="0" fontId="65" fillId="23" borderId="29" xfId="82" applyBorder="1" applyAlignment="1">
      <alignment horizontal="center" vertical="top"/>
    </xf>
    <xf numFmtId="164" fontId="65" fillId="23" borderId="35" xfId="82" applyNumberFormat="1" applyBorder="1" applyAlignment="1">
      <alignment horizontal="right"/>
    </xf>
    <xf numFmtId="4" fontId="14" fillId="27" borderId="17" xfId="82" applyNumberFormat="1" applyFont="1" applyFill="1" applyBorder="1" applyAlignment="1">
      <alignment horizontal="center" vertical="top" wrapText="1"/>
    </xf>
    <xf numFmtId="176" fontId="14" fillId="23" borderId="1" xfId="82" applyNumberFormat="1" applyFont="1" applyBorder="1" applyAlignment="1">
      <alignment horizontal="left" vertical="top" wrapText="1"/>
    </xf>
    <xf numFmtId="167" fontId="14" fillId="0" borderId="1" xfId="82" applyNumberFormat="1" applyFont="1" applyFill="1" applyBorder="1" applyAlignment="1">
      <alignment horizontal="left" vertical="top" wrapText="1"/>
    </xf>
    <xf numFmtId="167" fontId="14" fillId="27" borderId="1" xfId="82" applyNumberFormat="1" applyFont="1" applyFill="1" applyBorder="1" applyAlignment="1">
      <alignment horizontal="center" vertical="top" wrapText="1"/>
    </xf>
    <xf numFmtId="0" fontId="14" fillId="23" borderId="1" xfId="82" applyFont="1" applyBorder="1" applyAlignment="1">
      <alignment horizontal="center" vertical="top" wrapText="1"/>
    </xf>
    <xf numFmtId="1" fontId="14" fillId="0" borderId="1" xfId="82" applyNumberFormat="1" applyFont="1" applyFill="1" applyBorder="1" applyAlignment="1">
      <alignment horizontal="right" vertical="top"/>
    </xf>
    <xf numFmtId="178" fontId="14" fillId="0" borderId="1" xfId="82" applyNumberFormat="1" applyFont="1" applyFill="1" applyBorder="1" applyAlignment="1" applyProtection="1">
      <alignment vertical="top"/>
      <protection locked="0"/>
    </xf>
    <xf numFmtId="178" fontId="14" fillId="23" borderId="1" xfId="82" applyNumberFormat="1" applyFont="1" applyBorder="1" applyAlignment="1">
      <alignment vertical="top"/>
    </xf>
    <xf numFmtId="177" fontId="14" fillId="27" borderId="17" xfId="82" applyNumberFormat="1" applyFont="1" applyFill="1" applyBorder="1" applyAlignment="1">
      <alignment horizontal="center" vertical="top"/>
    </xf>
    <xf numFmtId="176" fontId="14" fillId="23" borderId="1" xfId="82" applyNumberFormat="1" applyFont="1" applyBorder="1" applyAlignment="1">
      <alignment horizontal="center" vertical="top" wrapText="1"/>
    </xf>
    <xf numFmtId="167" fontId="14" fillId="23" borderId="1" xfId="82" applyNumberFormat="1" applyFont="1" applyBorder="1" applyAlignment="1">
      <alignment horizontal="center" vertical="top" wrapText="1"/>
    </xf>
    <xf numFmtId="177" fontId="15" fillId="27" borderId="17" xfId="82" applyNumberFormat="1" applyFont="1" applyFill="1" applyBorder="1" applyAlignment="1">
      <alignment horizontal="center"/>
    </xf>
    <xf numFmtId="176" fontId="15" fillId="23" borderId="1" xfId="82" applyNumberFormat="1" applyFont="1" applyBorder="1" applyAlignment="1">
      <alignment horizontal="left" vertical="center" wrapText="1"/>
    </xf>
    <xf numFmtId="167" fontId="15" fillId="0" borderId="1" xfId="82" applyNumberFormat="1" applyFont="1" applyFill="1" applyBorder="1" applyAlignment="1">
      <alignment vertical="center" wrapText="1"/>
    </xf>
    <xf numFmtId="167" fontId="14" fillId="23" borderId="1" xfId="82" applyNumberFormat="1" applyFont="1" applyBorder="1" applyAlignment="1">
      <alignment horizontal="center" wrapText="1"/>
    </xf>
    <xf numFmtId="4" fontId="14" fillId="27" borderId="17" xfId="82" applyNumberFormat="1" applyFont="1" applyFill="1" applyBorder="1" applyAlignment="1">
      <alignment horizontal="center" vertical="top"/>
    </xf>
    <xf numFmtId="176" fontId="14" fillId="23" borderId="1" xfId="82" applyNumberFormat="1" applyFont="1" applyBorder="1" applyAlignment="1">
      <alignment horizontal="right" vertical="top" wrapText="1"/>
    </xf>
    <xf numFmtId="4" fontId="14" fillId="27" borderId="0" xfId="82" applyNumberFormat="1" applyFont="1" applyFill="1" applyAlignment="1">
      <alignment horizontal="center" vertical="top"/>
    </xf>
    <xf numFmtId="4" fontId="14" fillId="27" borderId="1" xfId="82" applyNumberFormat="1" applyFont="1" applyFill="1" applyBorder="1" applyAlignment="1">
      <alignment horizontal="center" vertical="top"/>
    </xf>
    <xf numFmtId="167" fontId="14" fillId="23" borderId="1" xfId="82" applyNumberFormat="1" applyFont="1" applyBorder="1" applyAlignment="1">
      <alignment horizontal="left" vertical="top" wrapText="1"/>
    </xf>
    <xf numFmtId="1" fontId="14" fillId="23" borderId="1" xfId="82" applyNumberFormat="1" applyFont="1" applyBorder="1" applyAlignment="1">
      <alignment horizontal="right" vertical="top" wrapText="1"/>
    </xf>
    <xf numFmtId="178" fontId="14" fillId="27" borderId="1" xfId="82" applyNumberFormat="1" applyFont="1" applyFill="1" applyBorder="1" applyAlignment="1" applyProtection="1">
      <alignment vertical="top"/>
      <protection locked="0"/>
    </xf>
    <xf numFmtId="176" fontId="15" fillId="23" borderId="1" xfId="82" applyNumberFormat="1" applyFont="1" applyBorder="1" applyAlignment="1">
      <alignment horizontal="center" vertical="center" wrapText="1"/>
    </xf>
    <xf numFmtId="1" fontId="14" fillId="0" borderId="1" xfId="82" applyNumberFormat="1" applyFont="1" applyFill="1" applyBorder="1" applyAlignment="1">
      <alignment horizontal="right" vertical="top" wrapText="1"/>
    </xf>
    <xf numFmtId="167" fontId="14" fillId="0" borderId="1" xfId="82" applyNumberFormat="1" applyFont="1" applyFill="1" applyBorder="1" applyAlignment="1">
      <alignment horizontal="center" vertical="top" wrapText="1"/>
    </xf>
    <xf numFmtId="4" fontId="14" fillId="27" borderId="1" xfId="82" applyNumberFormat="1" applyFont="1" applyFill="1" applyBorder="1" applyAlignment="1">
      <alignment horizontal="center" vertical="top" wrapText="1"/>
    </xf>
    <xf numFmtId="1" fontId="14" fillId="23" borderId="1" xfId="82" applyNumberFormat="1" applyFont="1" applyBorder="1" applyAlignment="1">
      <alignment horizontal="right" vertical="top"/>
    </xf>
    <xf numFmtId="0" fontId="16" fillId="23" borderId="0" xfId="82" applyFont="1"/>
    <xf numFmtId="167" fontId="14" fillId="0" borderId="1" xfId="82" applyNumberFormat="1" applyFont="1" applyFill="1" applyBorder="1" applyAlignment="1">
      <alignment vertical="top" wrapText="1"/>
    </xf>
    <xf numFmtId="176" fontId="14" fillId="0" borderId="1" xfId="82" applyNumberFormat="1" applyFont="1" applyFill="1" applyBorder="1" applyAlignment="1">
      <alignment horizontal="left" vertical="top" wrapText="1"/>
    </xf>
    <xf numFmtId="0" fontId="14" fillId="0" borderId="1" xfId="82" applyFont="1" applyFill="1" applyBorder="1" applyAlignment="1">
      <alignment horizontal="center" vertical="top" wrapText="1"/>
    </xf>
    <xf numFmtId="176" fontId="14" fillId="0" borderId="1" xfId="82" applyNumberFormat="1" applyFont="1" applyFill="1" applyBorder="1" applyAlignment="1">
      <alignment horizontal="center" vertical="top" wrapText="1"/>
    </xf>
    <xf numFmtId="178" fontId="14" fillId="0" borderId="1" xfId="82" applyNumberFormat="1" applyFont="1" applyFill="1" applyBorder="1" applyAlignment="1">
      <alignment vertical="top"/>
    </xf>
    <xf numFmtId="167" fontId="14" fillId="0" borderId="18" xfId="82" applyNumberFormat="1" applyFont="1" applyFill="1" applyBorder="1" applyAlignment="1">
      <alignment horizontal="center" vertical="top" wrapText="1"/>
    </xf>
    <xf numFmtId="167" fontId="14" fillId="0" borderId="18" xfId="82" applyNumberFormat="1" applyFont="1" applyFill="1" applyBorder="1" applyAlignment="1">
      <alignment horizontal="left" vertical="top" wrapText="1"/>
    </xf>
    <xf numFmtId="167" fontId="14" fillId="27" borderId="18" xfId="82" applyNumberFormat="1" applyFont="1" applyFill="1" applyBorder="1" applyAlignment="1">
      <alignment horizontal="center" vertical="top" wrapText="1"/>
    </xf>
    <xf numFmtId="4" fontId="14" fillId="27" borderId="17" xfId="53" applyNumberFormat="1" applyFont="1" applyFill="1" applyBorder="1" applyAlignment="1">
      <alignment horizontal="center" vertical="top" wrapText="1"/>
    </xf>
    <xf numFmtId="178" fontId="14" fillId="0" borderId="1" xfId="53" applyNumberFormat="1" applyFont="1" applyBorder="1" applyAlignment="1" applyProtection="1">
      <alignment vertical="top"/>
      <protection locked="0"/>
    </xf>
    <xf numFmtId="164" fontId="65" fillId="23" borderId="37" xfId="82" applyNumberFormat="1" applyBorder="1" applyAlignment="1">
      <alignment horizontal="right"/>
    </xf>
    <xf numFmtId="0" fontId="69" fillId="23" borderId="38" xfId="82" applyFont="1" applyBorder="1" applyAlignment="1">
      <alignment horizontal="center" vertical="center"/>
    </xf>
    <xf numFmtId="164" fontId="65" fillId="23" borderId="42" xfId="82" applyNumberFormat="1" applyBorder="1" applyAlignment="1">
      <alignment horizontal="right"/>
    </xf>
    <xf numFmtId="164" fontId="65" fillId="23" borderId="43" xfId="82" applyNumberFormat="1" applyBorder="1" applyAlignment="1">
      <alignment horizontal="right"/>
    </xf>
    <xf numFmtId="164" fontId="65" fillId="23" borderId="44" xfId="82" applyNumberFormat="1" applyBorder="1" applyAlignment="1">
      <alignment horizontal="right" vertical="center"/>
    </xf>
    <xf numFmtId="164" fontId="65" fillId="23" borderId="29" xfId="82" applyNumberFormat="1" applyBorder="1" applyAlignment="1">
      <alignment horizontal="right" vertical="center"/>
    </xf>
    <xf numFmtId="176" fontId="14" fillId="23" borderId="1" xfId="82" applyNumberFormat="1" applyFont="1" applyBorder="1" applyAlignment="1">
      <alignment horizontal="left" vertical="top"/>
    </xf>
    <xf numFmtId="176" fontId="14" fillId="27" borderId="1" xfId="82" applyNumberFormat="1" applyFont="1" applyFill="1" applyBorder="1" applyAlignment="1">
      <alignment horizontal="center" vertical="top" wrapText="1"/>
    </xf>
    <xf numFmtId="167" fontId="14" fillId="27" borderId="1" xfId="82" applyNumberFormat="1" applyFont="1" applyFill="1" applyBorder="1" applyAlignment="1">
      <alignment horizontal="left" vertical="top" wrapText="1"/>
    </xf>
    <xf numFmtId="0" fontId="14" fillId="27" borderId="1" xfId="82" applyFont="1" applyFill="1" applyBorder="1" applyAlignment="1">
      <alignment horizontal="center" vertical="top" wrapText="1"/>
    </xf>
    <xf numFmtId="176" fontId="14" fillId="27" borderId="1" xfId="82" applyNumberFormat="1" applyFont="1" applyFill="1" applyBorder="1" applyAlignment="1">
      <alignment horizontal="right" vertical="top" wrapText="1"/>
    </xf>
    <xf numFmtId="178" fontId="14" fillId="27" borderId="1" xfId="82" applyNumberFormat="1" applyFont="1" applyFill="1" applyBorder="1" applyAlignment="1">
      <alignment vertical="top"/>
    </xf>
    <xf numFmtId="4" fontId="14" fillId="27" borderId="46" xfId="82" applyNumberFormat="1" applyFont="1" applyFill="1" applyBorder="1" applyAlignment="1">
      <alignment horizontal="center" vertical="top" wrapText="1"/>
    </xf>
    <xf numFmtId="164" fontId="65" fillId="23" borderId="37" xfId="82" applyNumberFormat="1" applyBorder="1" applyAlignment="1">
      <alignment horizontal="right" vertical="center"/>
    </xf>
    <xf numFmtId="164" fontId="65" fillId="23" borderId="42" xfId="82" applyNumberFormat="1" applyBorder="1" applyAlignment="1">
      <alignment horizontal="right" vertical="center"/>
    </xf>
    <xf numFmtId="164" fontId="65" fillId="23" borderId="43" xfId="82" applyNumberFormat="1" applyBorder="1" applyAlignment="1">
      <alignment horizontal="right" vertical="center"/>
    </xf>
    <xf numFmtId="167" fontId="69" fillId="0" borderId="34" xfId="82" applyNumberFormat="1" applyFont="1" applyFill="1" applyBorder="1" applyAlignment="1">
      <alignment horizontal="left" vertical="center" wrapText="1"/>
    </xf>
    <xf numFmtId="1" fontId="65" fillId="23" borderId="29" xfId="82" applyNumberFormat="1" applyBorder="1" applyAlignment="1">
      <alignment vertical="top"/>
    </xf>
    <xf numFmtId="0" fontId="65" fillId="23" borderId="36" xfId="82" applyBorder="1" applyAlignment="1">
      <alignment horizontal="center" vertical="top"/>
    </xf>
    <xf numFmtId="0" fontId="65" fillId="23" borderId="29" xfId="82" applyBorder="1" applyAlignment="1">
      <alignment vertical="top"/>
    </xf>
    <xf numFmtId="0" fontId="65" fillId="23" borderId="36" xfId="82" applyBorder="1" applyAlignment="1">
      <alignment vertical="top"/>
    </xf>
    <xf numFmtId="167" fontId="14" fillId="23" borderId="1" xfId="82" applyNumberFormat="1" applyFont="1" applyBorder="1" applyAlignment="1">
      <alignment vertical="top" wrapText="1"/>
    </xf>
    <xf numFmtId="3" fontId="14" fillId="23" borderId="1" xfId="82" applyNumberFormat="1" applyFont="1" applyBorder="1" applyAlignment="1">
      <alignment horizontal="right" vertical="top" wrapText="1"/>
    </xf>
    <xf numFmtId="164" fontId="65" fillId="23" borderId="29" xfId="82" applyNumberFormat="1" applyBorder="1" applyAlignment="1">
      <alignment horizontal="right" vertical="top"/>
    </xf>
    <xf numFmtId="0" fontId="65" fillId="23" borderId="36" xfId="82" applyBorder="1" applyAlignment="1">
      <alignment horizontal="left" vertical="top"/>
    </xf>
    <xf numFmtId="0" fontId="69" fillId="0" borderId="36" xfId="82" applyFont="1" applyFill="1" applyBorder="1" applyAlignment="1">
      <alignment horizontal="center" vertical="center"/>
    </xf>
    <xf numFmtId="176" fontId="14" fillId="23" borderId="47" xfId="82" applyNumberFormat="1" applyFont="1" applyBorder="1" applyAlignment="1">
      <alignment horizontal="left" vertical="top" wrapText="1"/>
    </xf>
    <xf numFmtId="167" fontId="14" fillId="0" borderId="47" xfId="82" applyNumberFormat="1" applyFont="1" applyFill="1" applyBorder="1" applyAlignment="1">
      <alignment horizontal="left" vertical="top" wrapText="1"/>
    </xf>
    <xf numFmtId="167" fontId="14" fillId="23" borderId="47" xfId="82" applyNumberFormat="1" applyFont="1" applyBorder="1" applyAlignment="1">
      <alignment horizontal="center" vertical="top" wrapText="1"/>
    </xf>
    <xf numFmtId="0" fontId="14" fillId="23" borderId="47" xfId="82" applyFont="1" applyBorder="1" applyAlignment="1">
      <alignment horizontal="center" vertical="top" wrapText="1"/>
    </xf>
    <xf numFmtId="1" fontId="14" fillId="0" borderId="47" xfId="82" applyNumberFormat="1" applyFont="1" applyFill="1" applyBorder="1" applyAlignment="1">
      <alignment horizontal="right" vertical="top" wrapText="1"/>
    </xf>
    <xf numFmtId="178" fontId="14" fillId="0" borderId="47" xfId="82" applyNumberFormat="1" applyFont="1" applyFill="1" applyBorder="1" applyAlignment="1" applyProtection="1">
      <alignment vertical="top"/>
      <protection locked="0"/>
    </xf>
    <xf numFmtId="178" fontId="14" fillId="23" borderId="47" xfId="82" applyNumberFormat="1" applyFont="1" applyBorder="1" applyAlignment="1">
      <alignment vertical="top"/>
    </xf>
    <xf numFmtId="0" fontId="65" fillId="23" borderId="48" xfId="82" applyBorder="1" applyAlignment="1">
      <alignment horizontal="left" vertical="top"/>
    </xf>
    <xf numFmtId="167" fontId="69" fillId="0" borderId="26" xfId="82" applyNumberFormat="1" applyFont="1" applyFill="1" applyBorder="1" applyAlignment="1">
      <alignment horizontal="left" vertical="center" wrapText="1"/>
    </xf>
    <xf numFmtId="1" fontId="65" fillId="23" borderId="49" xfId="82" applyNumberFormat="1" applyBorder="1" applyAlignment="1">
      <alignment horizontal="center" vertical="top"/>
    </xf>
    <xf numFmtId="0" fontId="65" fillId="23" borderId="49" xfId="82" applyBorder="1" applyAlignment="1">
      <alignment vertical="top"/>
    </xf>
    <xf numFmtId="0" fontId="65" fillId="23" borderId="49" xfId="82" applyBorder="1" applyAlignment="1">
      <alignment horizontal="center" vertical="top"/>
    </xf>
    <xf numFmtId="164" fontId="65" fillId="23" borderId="49" xfId="82" applyNumberFormat="1" applyBorder="1" applyAlignment="1">
      <alignment horizontal="right"/>
    </xf>
    <xf numFmtId="164" fontId="65" fillId="23" borderId="28" xfId="82" applyNumberFormat="1" applyBorder="1" applyAlignment="1">
      <alignment horizontal="right"/>
    </xf>
    <xf numFmtId="1" fontId="65" fillId="23" borderId="50" xfId="82" applyNumberFormat="1" applyBorder="1" applyAlignment="1">
      <alignment horizontal="right" vertical="center"/>
    </xf>
    <xf numFmtId="1" fontId="65" fillId="23" borderId="29" xfId="82" applyNumberFormat="1" applyBorder="1" applyAlignment="1">
      <alignment horizontal="right" vertical="center"/>
    </xf>
    <xf numFmtId="2" fontId="65" fillId="23" borderId="35" xfId="82" applyNumberFormat="1" applyBorder="1" applyAlignment="1">
      <alignment horizontal="right" vertical="center"/>
    </xf>
    <xf numFmtId="167" fontId="14" fillId="23" borderId="1" xfId="82" applyNumberFormat="1" applyFont="1" applyBorder="1" applyAlignment="1">
      <alignment horizontal="center"/>
    </xf>
    <xf numFmtId="164" fontId="65" fillId="23" borderId="52" xfId="82" applyNumberFormat="1" applyBorder="1" applyAlignment="1">
      <alignment horizontal="right" vertical="center"/>
    </xf>
    <xf numFmtId="1" fontId="65" fillId="23" borderId="54" xfId="82" applyNumberFormat="1" applyBorder="1" applyAlignment="1">
      <alignment horizontal="right" vertical="center"/>
    </xf>
    <xf numFmtId="167" fontId="14" fillId="23" borderId="47" xfId="82" applyNumberFormat="1" applyFont="1" applyBorder="1" applyAlignment="1">
      <alignment horizontal="left" vertical="top" wrapText="1"/>
    </xf>
    <xf numFmtId="178" fontId="14" fillId="0" borderId="47" xfId="82" applyNumberFormat="1" applyFont="1" applyFill="1" applyBorder="1" applyAlignment="1">
      <alignment vertical="top"/>
    </xf>
    <xf numFmtId="176" fontId="14" fillId="0" borderId="47" xfId="82" applyNumberFormat="1" applyFont="1" applyFill="1" applyBorder="1" applyAlignment="1">
      <alignment horizontal="left" vertical="top" wrapText="1"/>
    </xf>
    <xf numFmtId="176" fontId="14" fillId="23" borderId="47" xfId="82" applyNumberFormat="1" applyFont="1" applyBorder="1" applyAlignment="1">
      <alignment horizontal="center" vertical="top" wrapText="1"/>
    </xf>
    <xf numFmtId="176" fontId="14" fillId="23" borderId="47" xfId="82" applyNumberFormat="1" applyFont="1" applyBorder="1" applyAlignment="1">
      <alignment horizontal="right" vertical="top" wrapText="1"/>
    </xf>
    <xf numFmtId="167" fontId="14" fillId="0" borderId="47" xfId="53" applyNumberFormat="1" applyFont="1" applyBorder="1" applyAlignment="1">
      <alignment vertical="top" wrapText="1"/>
    </xf>
    <xf numFmtId="167" fontId="14" fillId="0" borderId="47" xfId="53" applyNumberFormat="1" applyFont="1" applyBorder="1" applyAlignment="1">
      <alignment horizontal="center" vertical="top" wrapText="1"/>
    </xf>
    <xf numFmtId="167" fontId="14" fillId="0" borderId="47" xfId="53" applyNumberFormat="1" applyFont="1" applyBorder="1" applyAlignment="1">
      <alignment horizontal="left" vertical="top" wrapText="1"/>
    </xf>
    <xf numFmtId="167" fontId="14" fillId="0" borderId="47" xfId="82" applyNumberFormat="1" applyFont="1" applyFill="1" applyBorder="1" applyAlignment="1">
      <alignment vertical="top" wrapText="1"/>
    </xf>
    <xf numFmtId="1" fontId="14" fillId="0" borderId="47" xfId="82" applyNumberFormat="1" applyFont="1" applyFill="1" applyBorder="1" applyAlignment="1">
      <alignment horizontal="right" vertical="top"/>
    </xf>
    <xf numFmtId="167" fontId="14" fillId="0" borderId="47" xfId="82" applyNumberFormat="1" applyFont="1" applyFill="1" applyBorder="1" applyAlignment="1">
      <alignment horizontal="center" vertical="top" wrapText="1"/>
    </xf>
    <xf numFmtId="0" fontId="14" fillId="0" borderId="47" xfId="82" applyFont="1" applyFill="1" applyBorder="1" applyAlignment="1">
      <alignment horizontal="center" vertical="top" wrapText="1"/>
    </xf>
    <xf numFmtId="176" fontId="14" fillId="0" borderId="47" xfId="82" applyNumberFormat="1" applyFont="1" applyFill="1" applyBorder="1" applyAlignment="1">
      <alignment horizontal="center" vertical="top" wrapText="1"/>
    </xf>
    <xf numFmtId="0" fontId="14" fillId="0" borderId="47" xfId="53" applyFont="1" applyBorder="1" applyAlignment="1">
      <alignment horizontal="center" vertical="top" wrapText="1"/>
    </xf>
    <xf numFmtId="1" fontId="14" fillId="0" borderId="47" xfId="53" applyNumberFormat="1" applyFont="1" applyBorder="1" applyAlignment="1">
      <alignment horizontal="right" vertical="top" wrapText="1"/>
    </xf>
    <xf numFmtId="178" fontId="14" fillId="0" borderId="47" xfId="53" applyNumberFormat="1" applyFont="1" applyBorder="1" applyAlignment="1" applyProtection="1">
      <alignment vertical="top"/>
      <protection locked="0"/>
    </xf>
    <xf numFmtId="178" fontId="14" fillId="0" borderId="47" xfId="53" applyNumberFormat="1" applyFont="1" applyBorder="1" applyAlignment="1">
      <alignment vertical="top"/>
    </xf>
    <xf numFmtId="164" fontId="65" fillId="23" borderId="55" xfId="82" applyNumberFormat="1" applyBorder="1" applyAlignment="1">
      <alignment horizontal="right" vertical="center"/>
    </xf>
    <xf numFmtId="4" fontId="14" fillId="27" borderId="46" xfId="82" applyNumberFormat="1" applyFont="1" applyFill="1" applyBorder="1" applyAlignment="1">
      <alignment horizontal="center" vertical="top"/>
    </xf>
    <xf numFmtId="177" fontId="15" fillId="27" borderId="46" xfId="82" applyNumberFormat="1" applyFont="1" applyFill="1" applyBorder="1" applyAlignment="1">
      <alignment horizontal="center"/>
    </xf>
    <xf numFmtId="176" fontId="15" fillId="23" borderId="47" xfId="82" applyNumberFormat="1" applyFont="1" applyBorder="1" applyAlignment="1">
      <alignment horizontal="center" vertical="center" wrapText="1"/>
    </xf>
    <xf numFmtId="167" fontId="15" fillId="0" borderId="47" xfId="82" applyNumberFormat="1" applyFont="1" applyFill="1" applyBorder="1" applyAlignment="1">
      <alignment vertical="center" wrapText="1"/>
    </xf>
    <xf numFmtId="167" fontId="14" fillId="23" borderId="47" xfId="82" applyNumberFormat="1" applyFont="1" applyBorder="1" applyAlignment="1">
      <alignment horizontal="center" wrapText="1"/>
    </xf>
    <xf numFmtId="4" fontId="14" fillId="27" borderId="57" xfId="82" applyNumberFormat="1" applyFont="1" applyFill="1" applyBorder="1" applyAlignment="1">
      <alignment horizontal="center" vertical="top" wrapText="1"/>
    </xf>
    <xf numFmtId="176" fontId="14" fillId="0" borderId="47" xfId="53" applyNumberFormat="1" applyFont="1" applyBorder="1" applyAlignment="1">
      <alignment horizontal="center" vertical="top" wrapText="1"/>
    </xf>
    <xf numFmtId="1" fontId="61" fillId="0" borderId="47" xfId="53" applyNumberFormat="1" applyFont="1" applyBorder="1" applyAlignment="1">
      <alignment horizontal="right" vertical="top" wrapText="1"/>
    </xf>
    <xf numFmtId="167" fontId="14" fillId="23" borderId="47" xfId="82" applyNumberFormat="1" applyFont="1" applyBorder="1" applyAlignment="1">
      <alignment vertical="top" wrapText="1"/>
    </xf>
    <xf numFmtId="167" fontId="14" fillId="0" borderId="1" xfId="82" applyNumberFormat="1" applyFont="1" applyFill="1" applyBorder="1" applyAlignment="1">
      <alignment horizontal="center" wrapText="1"/>
    </xf>
    <xf numFmtId="164" fontId="65" fillId="23" borderId="58" xfId="82" applyNumberFormat="1" applyBorder="1" applyAlignment="1">
      <alignment horizontal="right" vertical="center"/>
    </xf>
    <xf numFmtId="164" fontId="65" fillId="23" borderId="26" xfId="82" applyNumberFormat="1" applyBorder="1" applyAlignment="1">
      <alignment horizontal="right"/>
    </xf>
    <xf numFmtId="0" fontId="41" fillId="23" borderId="33" xfId="82" applyFont="1" applyBorder="1" applyAlignment="1">
      <alignment vertical="top" wrapText="1"/>
    </xf>
    <xf numFmtId="167" fontId="69" fillId="26" borderId="34" xfId="82" applyNumberFormat="1" applyFont="1" applyFill="1" applyBorder="1" applyAlignment="1">
      <alignment horizontal="left" vertical="center" wrapText="1"/>
    </xf>
    <xf numFmtId="1" fontId="65" fillId="0" borderId="29" xfId="82" applyNumberFormat="1" applyFill="1" applyBorder="1" applyAlignment="1">
      <alignment horizontal="center" vertical="top"/>
    </xf>
    <xf numFmtId="0" fontId="65" fillId="0" borderId="29" xfId="82" applyFill="1" applyBorder="1" applyAlignment="1">
      <alignment horizontal="center" vertical="top"/>
    </xf>
    <xf numFmtId="0" fontId="65" fillId="0" borderId="29" xfId="82" applyFill="1" applyBorder="1" applyAlignment="1">
      <alignment vertical="top"/>
    </xf>
    <xf numFmtId="1" fontId="65" fillId="0" borderId="29" xfId="82" applyNumberFormat="1" applyFill="1" applyBorder="1" applyAlignment="1">
      <alignment vertical="top"/>
    </xf>
    <xf numFmtId="1" fontId="14" fillId="0" borderId="18" xfId="82" applyNumberFormat="1" applyFont="1" applyFill="1" applyBorder="1" applyAlignment="1">
      <alignment horizontal="right" vertical="top"/>
    </xf>
    <xf numFmtId="167" fontId="14" fillId="0" borderId="1" xfId="82" applyNumberFormat="1" applyFont="1" applyFill="1" applyBorder="1" applyAlignment="1">
      <alignment horizontal="centerContinuous" wrapText="1"/>
    </xf>
    <xf numFmtId="1" fontId="65" fillId="23" borderId="34" xfId="82" applyNumberFormat="1" applyBorder="1" applyAlignment="1">
      <alignment horizontal="right" vertical="center"/>
    </xf>
    <xf numFmtId="164" fontId="14" fillId="0" borderId="29" xfId="81" applyNumberFormat="1" applyFill="1" applyBorder="1" applyAlignment="1">
      <alignment horizontal="right"/>
    </xf>
    <xf numFmtId="0" fontId="69" fillId="0" borderId="36" xfId="81" applyFont="1" applyFill="1" applyBorder="1" applyAlignment="1">
      <alignment vertical="top"/>
    </xf>
    <xf numFmtId="167" fontId="69" fillId="0" borderId="34" xfId="81" applyNumberFormat="1" applyFont="1" applyFill="1" applyBorder="1" applyAlignment="1">
      <alignment horizontal="left" vertical="center"/>
    </xf>
    <xf numFmtId="1" fontId="14" fillId="0" borderId="29" xfId="81" applyNumberFormat="1" applyFill="1" applyBorder="1" applyAlignment="1">
      <alignment horizontal="center" vertical="top"/>
    </xf>
    <xf numFmtId="0" fontId="14" fillId="0" borderId="29" xfId="81" applyFill="1" applyBorder="1" applyAlignment="1">
      <alignment horizontal="center" vertical="top"/>
    </xf>
    <xf numFmtId="4" fontId="71" fillId="0" borderId="17" xfId="81" applyNumberFormat="1" applyFont="1" applyFill="1" applyBorder="1" applyAlignment="1">
      <alignment horizontal="center" vertical="top" wrapText="1"/>
    </xf>
    <xf numFmtId="176" fontId="71" fillId="0" borderId="1" xfId="81" applyNumberFormat="1" applyFont="1" applyFill="1" applyBorder="1" applyAlignment="1">
      <alignment horizontal="left" vertical="top" wrapText="1"/>
    </xf>
    <xf numFmtId="167" fontId="71" fillId="0" borderId="1" xfId="81" applyNumberFormat="1" applyFont="1" applyFill="1" applyBorder="1" applyAlignment="1">
      <alignment horizontal="left" vertical="top" wrapText="1"/>
    </xf>
    <xf numFmtId="167" fontId="71" fillId="0" borderId="1" xfId="81" applyNumberFormat="1" applyFont="1" applyFill="1" applyBorder="1" applyAlignment="1">
      <alignment horizontal="center" vertical="top" wrapText="1"/>
    </xf>
    <xf numFmtId="0" fontId="71" fillId="0" borderId="1" xfId="81" applyFont="1" applyFill="1" applyBorder="1" applyAlignment="1">
      <alignment horizontal="center" vertical="top" wrapText="1"/>
    </xf>
    <xf numFmtId="176" fontId="71" fillId="0" borderId="1" xfId="81" applyNumberFormat="1" applyFont="1" applyFill="1" applyBorder="1" applyAlignment="1">
      <alignment horizontal="center" vertical="top" wrapText="1"/>
    </xf>
    <xf numFmtId="179" fontId="71" fillId="0" borderId="1" xfId="81" applyNumberFormat="1" applyFont="1" applyFill="1" applyBorder="1" applyAlignment="1">
      <alignment horizontal="right" vertical="top" wrapText="1"/>
    </xf>
    <xf numFmtId="178" fontId="71" fillId="0" borderId="1" xfId="81" applyNumberFormat="1" applyFont="1" applyFill="1" applyBorder="1" applyAlignment="1" applyProtection="1">
      <alignment vertical="top"/>
      <protection locked="0"/>
    </xf>
    <xf numFmtId="178" fontId="71" fillId="0" borderId="1" xfId="81" applyNumberFormat="1" applyFont="1" applyFill="1" applyBorder="1" applyAlignment="1">
      <alignment vertical="top"/>
    </xf>
    <xf numFmtId="167" fontId="71" fillId="0" borderId="1" xfId="75" applyNumberFormat="1" applyFont="1" applyBorder="1" applyAlignment="1">
      <alignment horizontal="left" vertical="top" wrapText="1"/>
    </xf>
    <xf numFmtId="167" fontId="71" fillId="0" borderId="1" xfId="75" applyNumberFormat="1" applyFont="1" applyBorder="1" applyAlignment="1">
      <alignment horizontal="center" vertical="top" wrapText="1"/>
    </xf>
    <xf numFmtId="1" fontId="71" fillId="0" borderId="1" xfId="76" applyNumberFormat="1" applyFont="1" applyFill="1" applyBorder="1" applyAlignment="1">
      <alignment horizontal="right" vertical="top" wrapText="1"/>
    </xf>
    <xf numFmtId="4" fontId="14" fillId="23" borderId="17" xfId="82" applyNumberFormat="1" applyFont="1" applyBorder="1" applyAlignment="1">
      <alignment horizontal="center" vertical="top" wrapText="1"/>
    </xf>
    <xf numFmtId="176" fontId="14" fillId="0" borderId="1" xfId="76" applyNumberFormat="1" applyFill="1" applyBorder="1" applyAlignment="1">
      <alignment horizontal="right" vertical="top" wrapText="1"/>
    </xf>
    <xf numFmtId="167" fontId="14" fillId="0" borderId="1" xfId="76" applyNumberFormat="1" applyFill="1" applyBorder="1" applyAlignment="1">
      <alignment horizontal="left" vertical="top" wrapText="1"/>
    </xf>
    <xf numFmtId="167" fontId="14" fillId="0" borderId="1" xfId="76" applyNumberFormat="1" applyFill="1" applyBorder="1" applyAlignment="1">
      <alignment horizontal="center" vertical="top" wrapText="1"/>
    </xf>
    <xf numFmtId="0" fontId="14" fillId="0" borderId="1" xfId="76" applyFill="1" applyBorder="1" applyAlignment="1">
      <alignment horizontal="center" vertical="top" wrapText="1"/>
    </xf>
    <xf numFmtId="167" fontId="14" fillId="0" borderId="1" xfId="75" applyNumberFormat="1" applyFont="1" applyBorder="1" applyAlignment="1">
      <alignment horizontal="left" vertical="top" wrapText="1"/>
    </xf>
    <xf numFmtId="167" fontId="14" fillId="0" borderId="1" xfId="75" applyNumberFormat="1" applyFont="1" applyBorder="1" applyAlignment="1">
      <alignment horizontal="center" vertical="top" wrapText="1"/>
    </xf>
    <xf numFmtId="176" fontId="71" fillId="0" borderId="17" xfId="81" applyNumberFormat="1" applyFont="1" applyFill="1" applyBorder="1" applyAlignment="1">
      <alignment horizontal="left" vertical="top" wrapText="1"/>
    </xf>
    <xf numFmtId="176" fontId="71" fillId="0" borderId="17" xfId="81" applyNumberFormat="1" applyFont="1" applyFill="1" applyBorder="1" applyAlignment="1">
      <alignment horizontal="center" vertical="top" wrapText="1"/>
    </xf>
    <xf numFmtId="0" fontId="69" fillId="0" borderId="17" xfId="81" applyFont="1" applyFill="1" applyBorder="1" applyAlignment="1">
      <alignment vertical="top"/>
    </xf>
    <xf numFmtId="167" fontId="69" fillId="0" borderId="36" xfId="81" applyNumberFormat="1" applyFont="1" applyFill="1" applyBorder="1" applyAlignment="1">
      <alignment horizontal="left" vertical="center"/>
    </xf>
    <xf numFmtId="167" fontId="71" fillId="0" borderId="47" xfId="81" applyNumberFormat="1" applyFont="1" applyFill="1" applyBorder="1" applyAlignment="1">
      <alignment horizontal="left" vertical="top" wrapText="1"/>
    </xf>
    <xf numFmtId="167" fontId="71" fillId="0" borderId="47" xfId="81" applyNumberFormat="1" applyFont="1" applyFill="1" applyBorder="1" applyAlignment="1">
      <alignment horizontal="center" vertical="top" wrapText="1"/>
    </xf>
    <xf numFmtId="0" fontId="71" fillId="0" borderId="47" xfId="81" applyFont="1" applyFill="1" applyBorder="1" applyAlignment="1">
      <alignment horizontal="center" vertical="top" wrapText="1"/>
    </xf>
    <xf numFmtId="176" fontId="14" fillId="0" borderId="17" xfId="76" applyNumberFormat="1" applyFill="1" applyBorder="1" applyAlignment="1">
      <alignment horizontal="right" vertical="top" wrapText="1"/>
    </xf>
    <xf numFmtId="167" fontId="14" fillId="0" borderId="47" xfId="76" applyNumberFormat="1" applyFill="1" applyBorder="1" applyAlignment="1">
      <alignment horizontal="left" vertical="top" wrapText="1"/>
    </xf>
    <xf numFmtId="167" fontId="14" fillId="0" borderId="47" xfId="76" applyNumberFormat="1" applyFill="1" applyBorder="1" applyAlignment="1">
      <alignment horizontal="center" vertical="top" wrapText="1"/>
    </xf>
    <xf numFmtId="0" fontId="14" fillId="0" borderId="47" xfId="76" applyFill="1" applyBorder="1" applyAlignment="1">
      <alignment horizontal="center" vertical="top" wrapText="1"/>
    </xf>
    <xf numFmtId="1" fontId="71" fillId="0" borderId="47" xfId="76" applyNumberFormat="1" applyFont="1" applyFill="1" applyBorder="1" applyAlignment="1">
      <alignment horizontal="right" vertical="top" wrapText="1"/>
    </xf>
    <xf numFmtId="178" fontId="71" fillId="0" borderId="47" xfId="81" applyNumberFormat="1" applyFont="1" applyFill="1" applyBorder="1" applyAlignment="1" applyProtection="1">
      <alignment vertical="top"/>
      <protection locked="0"/>
    </xf>
    <xf numFmtId="178" fontId="71" fillId="0" borderId="47" xfId="81" applyNumberFormat="1" applyFont="1" applyFill="1" applyBorder="1" applyAlignment="1">
      <alignment vertical="top"/>
    </xf>
    <xf numFmtId="176" fontId="71" fillId="0" borderId="17" xfId="82" applyNumberFormat="1" applyFont="1" applyFill="1" applyBorder="1" applyAlignment="1">
      <alignment horizontal="left" vertical="top" wrapText="1"/>
    </xf>
    <xf numFmtId="167" fontId="71" fillId="0" borderId="47" xfId="82" applyNumberFormat="1" applyFont="1" applyFill="1" applyBorder="1" applyAlignment="1">
      <alignment vertical="top" wrapText="1"/>
    </xf>
    <xf numFmtId="167" fontId="71" fillId="0" borderId="47" xfId="82" applyNumberFormat="1" applyFont="1" applyFill="1" applyBorder="1" applyAlignment="1">
      <alignment horizontal="center" vertical="top" wrapText="1"/>
    </xf>
    <xf numFmtId="176" fontId="71" fillId="0" borderId="17" xfId="82" applyNumberFormat="1" applyFont="1" applyFill="1" applyBorder="1" applyAlignment="1">
      <alignment horizontal="center" vertical="top" wrapText="1"/>
    </xf>
    <xf numFmtId="167" fontId="14" fillId="0" borderId="47" xfId="75" applyNumberFormat="1" applyFont="1" applyBorder="1" applyAlignment="1">
      <alignment horizontal="left" vertical="top" wrapText="1"/>
    </xf>
    <xf numFmtId="167" fontId="14" fillId="0" borderId="47" xfId="75" applyNumberFormat="1" applyFont="1" applyBorder="1" applyAlignment="1">
      <alignment horizontal="center" vertical="top" wrapText="1"/>
    </xf>
    <xf numFmtId="176" fontId="14" fillId="0" borderId="47" xfId="71" applyNumberFormat="1" applyFill="1" applyBorder="1" applyAlignment="1">
      <alignment horizontal="left" vertical="top" wrapText="1"/>
    </xf>
    <xf numFmtId="167" fontId="14" fillId="0" borderId="47" xfId="71" applyNumberFormat="1" applyFill="1" applyBorder="1" applyAlignment="1">
      <alignment horizontal="left" vertical="top" wrapText="1"/>
    </xf>
    <xf numFmtId="167" fontId="14" fillId="0" borderId="47" xfId="71" applyNumberFormat="1" applyFill="1" applyBorder="1" applyAlignment="1">
      <alignment horizontal="center" vertical="top" wrapText="1"/>
    </xf>
    <xf numFmtId="0" fontId="14" fillId="0" borderId="47" xfId="71" applyFill="1" applyBorder="1" applyAlignment="1">
      <alignment horizontal="center" vertical="top" wrapText="1"/>
    </xf>
    <xf numFmtId="182" fontId="14" fillId="0" borderId="47" xfId="85" applyNumberFormat="1" applyFont="1" applyFill="1" applyBorder="1" applyAlignment="1">
      <alignment horizontal="right" vertical="top" wrapText="1"/>
    </xf>
    <xf numFmtId="178" fontId="14" fillId="0" borderId="47" xfId="71" applyNumberFormat="1" applyFill="1" applyBorder="1" applyAlignment="1" applyProtection="1">
      <alignment vertical="top"/>
      <protection locked="0"/>
    </xf>
    <xf numFmtId="178" fontId="14" fillId="0" borderId="47" xfId="71" applyNumberFormat="1" applyFill="1" applyBorder="1" applyAlignment="1">
      <alignment vertical="top"/>
    </xf>
    <xf numFmtId="164" fontId="14" fillId="23" borderId="29" xfId="71" applyNumberFormat="1" applyBorder="1" applyAlignment="1">
      <alignment horizontal="right" vertical="center"/>
    </xf>
    <xf numFmtId="0" fontId="69" fillId="23" borderId="36" xfId="71" applyFont="1" applyBorder="1" applyAlignment="1">
      <alignment horizontal="center" vertical="center"/>
    </xf>
    <xf numFmtId="164" fontId="14" fillId="23" borderId="35" xfId="71" applyNumberFormat="1" applyBorder="1" applyAlignment="1">
      <alignment horizontal="right" vertical="center"/>
    </xf>
    <xf numFmtId="4" fontId="14" fillId="27" borderId="17" xfId="71" applyNumberFormat="1" applyFill="1" applyBorder="1" applyAlignment="1">
      <alignment horizontal="center" vertical="top" wrapText="1"/>
    </xf>
    <xf numFmtId="1" fontId="71" fillId="0" borderId="47" xfId="71" applyNumberFormat="1" applyFont="1" applyFill="1" applyBorder="1" applyAlignment="1">
      <alignment horizontal="right" vertical="top" wrapText="1"/>
    </xf>
    <xf numFmtId="178" fontId="71" fillId="0" borderId="47" xfId="71" applyNumberFormat="1" applyFont="1" applyFill="1" applyBorder="1" applyAlignment="1" applyProtection="1">
      <alignment vertical="top"/>
      <protection locked="0"/>
    </xf>
    <xf numFmtId="178" fontId="71" fillId="0" borderId="47" xfId="71" applyNumberFormat="1" applyFont="1" applyFill="1" applyBorder="1" applyAlignment="1">
      <alignment vertical="top"/>
    </xf>
    <xf numFmtId="164" fontId="14" fillId="23" borderId="37" xfId="71" applyNumberFormat="1" applyBorder="1" applyAlignment="1">
      <alignment horizontal="right" vertical="center"/>
    </xf>
    <xf numFmtId="0" fontId="69" fillId="23" borderId="38" xfId="71" applyFont="1" applyBorder="1" applyAlignment="1">
      <alignment horizontal="center" vertical="center"/>
    </xf>
    <xf numFmtId="164" fontId="14" fillId="23" borderId="42" xfId="71" applyNumberFormat="1" applyBorder="1" applyAlignment="1">
      <alignment horizontal="right" vertical="center"/>
    </xf>
    <xf numFmtId="164" fontId="14" fillId="23" borderId="43" xfId="71" applyNumberFormat="1" applyBorder="1" applyAlignment="1">
      <alignment horizontal="right" vertical="center"/>
    </xf>
    <xf numFmtId="0" fontId="65" fillId="23" borderId="59" xfId="82" applyBorder="1" applyAlignment="1">
      <alignment vertical="top"/>
    </xf>
    <xf numFmtId="0" fontId="41" fillId="0" borderId="20" xfId="82" applyFont="1" applyFill="1" applyBorder="1" applyAlignment="1">
      <alignment horizontal="left"/>
    </xf>
    <xf numFmtId="0" fontId="65" fillId="23" borderId="20" xfId="82" applyBorder="1" applyAlignment="1">
      <alignment horizontal="center"/>
    </xf>
    <xf numFmtId="0" fontId="65" fillId="23" borderId="60" xfId="82" applyBorder="1" applyAlignment="1">
      <alignment horizontal="right"/>
    </xf>
    <xf numFmtId="164" fontId="65" fillId="23" borderId="58" xfId="82" applyNumberFormat="1" applyBorder="1" applyAlignment="1">
      <alignment horizontal="right"/>
    </xf>
    <xf numFmtId="0" fontId="65" fillId="23" borderId="20" xfId="82" applyBorder="1" applyAlignment="1">
      <alignment horizontal="right" vertical="center"/>
    </xf>
    <xf numFmtId="0" fontId="65" fillId="23" borderId="62" xfId="82" applyBorder="1" applyAlignment="1">
      <alignment horizontal="right" vertical="center"/>
    </xf>
    <xf numFmtId="164" fontId="65" fillId="23" borderId="63" xfId="82" applyNumberFormat="1" applyBorder="1" applyAlignment="1">
      <alignment horizontal="right"/>
    </xf>
    <xf numFmtId="0" fontId="69" fillId="23" borderId="64" xfId="82" applyFont="1" applyBorder="1" applyAlignment="1">
      <alignment horizontal="center" vertical="center"/>
    </xf>
    <xf numFmtId="164" fontId="65" fillId="23" borderId="67" xfId="82" applyNumberFormat="1" applyBorder="1" applyAlignment="1">
      <alignment horizontal="right"/>
    </xf>
    <xf numFmtId="164" fontId="65" fillId="0" borderId="68" xfId="82" applyNumberFormat="1" applyFill="1" applyBorder="1" applyAlignment="1">
      <alignment horizontal="right"/>
    </xf>
    <xf numFmtId="164" fontId="65" fillId="23" borderId="69" xfId="82" applyNumberFormat="1" applyBorder="1" applyAlignment="1">
      <alignment horizontal="right" vertical="center"/>
    </xf>
    <xf numFmtId="0" fontId="69" fillId="23" borderId="70" xfId="82" applyFont="1" applyBorder="1" applyAlignment="1">
      <alignment horizontal="center" vertical="center"/>
    </xf>
    <xf numFmtId="164" fontId="65" fillId="23" borderId="73" xfId="82" applyNumberFormat="1" applyBorder="1" applyAlignment="1">
      <alignment horizontal="right"/>
    </xf>
    <xf numFmtId="164" fontId="65" fillId="23" borderId="74" xfId="82" applyNumberFormat="1" applyBorder="1" applyAlignment="1">
      <alignment horizontal="right"/>
    </xf>
    <xf numFmtId="164" fontId="14" fillId="23" borderId="69" xfId="71" applyNumberFormat="1" applyBorder="1" applyAlignment="1">
      <alignment horizontal="right" vertical="center"/>
    </xf>
    <xf numFmtId="4" fontId="14" fillId="27" borderId="75" xfId="71" applyNumberFormat="1" applyFill="1" applyBorder="1" applyAlignment="1">
      <alignment horizontal="center" vertical="top" wrapText="1"/>
    </xf>
    <xf numFmtId="0" fontId="69" fillId="23" borderId="76" xfId="82" applyFont="1" applyBorder="1" applyAlignment="1">
      <alignment horizontal="center" vertical="center"/>
    </xf>
    <xf numFmtId="164" fontId="65" fillId="23" borderId="76" xfId="82" applyNumberFormat="1" applyBorder="1" applyAlignment="1">
      <alignment horizontal="right"/>
    </xf>
    <xf numFmtId="4" fontId="14" fillId="27" borderId="79" xfId="71" applyNumberFormat="1" applyFill="1" applyBorder="1" applyAlignment="1">
      <alignment horizontal="center" vertical="top" wrapText="1"/>
    </xf>
    <xf numFmtId="0" fontId="69" fillId="23" borderId="80" xfId="82" applyFont="1" applyBorder="1" applyAlignment="1">
      <alignment horizontal="center" vertical="center"/>
    </xf>
    <xf numFmtId="164" fontId="65" fillId="23" borderId="80" xfId="82" applyNumberFormat="1" applyBorder="1" applyAlignment="1">
      <alignment horizontal="right"/>
    </xf>
    <xf numFmtId="164" fontId="14" fillId="23" borderId="17" xfId="71" applyNumberFormat="1" applyBorder="1" applyAlignment="1">
      <alignment horizontal="right" vertical="center"/>
    </xf>
    <xf numFmtId="0" fontId="69" fillId="23" borderId="47" xfId="82" applyFont="1" applyBorder="1" applyAlignment="1">
      <alignment horizontal="center"/>
    </xf>
    <xf numFmtId="1" fontId="74" fillId="0" borderId="17" xfId="82" applyNumberFormat="1" applyFont="1" applyFill="1" applyBorder="1" applyAlignment="1">
      <alignment horizontal="left"/>
    </xf>
    <xf numFmtId="1" fontId="65" fillId="23" borderId="0" xfId="82" applyNumberFormat="1" applyAlignment="1">
      <alignment horizontal="center"/>
    </xf>
    <xf numFmtId="1" fontId="65" fillId="23" borderId="0" xfId="82" applyNumberFormat="1"/>
    <xf numFmtId="164" fontId="15" fillId="23" borderId="83" xfId="82" applyNumberFormat="1" applyFont="1" applyBorder="1" applyAlignment="1">
      <alignment horizontal="right"/>
    </xf>
    <xf numFmtId="164" fontId="65" fillId="23" borderId="84" xfId="82" applyNumberFormat="1" applyBorder="1" applyAlignment="1">
      <alignment horizontal="right"/>
    </xf>
    <xf numFmtId="164" fontId="14" fillId="23" borderId="4" xfId="71" applyNumberFormat="1" applyBorder="1" applyAlignment="1">
      <alignment horizontal="right" vertical="center"/>
    </xf>
    <xf numFmtId="0" fontId="41" fillId="23" borderId="53" xfId="82" applyFont="1" applyBorder="1" applyAlignment="1">
      <alignment vertical="top" wrapText="1"/>
    </xf>
    <xf numFmtId="164" fontId="65" fillId="23" borderId="85" xfId="82" applyNumberFormat="1" applyBorder="1" applyAlignment="1">
      <alignment horizontal="right"/>
    </xf>
    <xf numFmtId="0" fontId="69" fillId="23" borderId="47" xfId="82" applyFont="1" applyBorder="1" applyAlignment="1">
      <alignment horizontal="center" vertical="center"/>
    </xf>
    <xf numFmtId="164" fontId="65" fillId="23" borderId="47" xfId="82" applyNumberFormat="1" applyBorder="1" applyAlignment="1">
      <alignment horizontal="right"/>
    </xf>
    <xf numFmtId="164" fontId="65" fillId="23" borderId="79" xfId="82" applyNumberFormat="1" applyBorder="1" applyAlignment="1">
      <alignment horizontal="right"/>
    </xf>
    <xf numFmtId="0" fontId="69" fillId="23" borderId="80" xfId="82" applyFont="1" applyBorder="1" applyAlignment="1">
      <alignment horizontal="center"/>
    </xf>
    <xf numFmtId="1" fontId="74" fillId="0" borderId="81" xfId="82" applyNumberFormat="1" applyFont="1" applyFill="1" applyBorder="1" applyAlignment="1">
      <alignment horizontal="left"/>
    </xf>
    <xf numFmtId="1" fontId="65" fillId="23" borderId="81" xfId="82" applyNumberFormat="1" applyBorder="1" applyAlignment="1">
      <alignment horizontal="center"/>
    </xf>
    <xf numFmtId="1" fontId="65" fillId="23" borderId="81" xfId="82" applyNumberFormat="1" applyBorder="1"/>
    <xf numFmtId="164" fontId="15" fillId="23" borderId="82" xfId="82" applyNumberFormat="1" applyFont="1" applyBorder="1" applyAlignment="1">
      <alignment horizontal="right"/>
    </xf>
    <xf numFmtId="164" fontId="65" fillId="23" borderId="86" xfId="82" applyNumberFormat="1" applyBorder="1" applyAlignment="1">
      <alignment horizontal="right"/>
    </xf>
    <xf numFmtId="164" fontId="65" fillId="23" borderId="90" xfId="82" applyNumberFormat="1" applyBorder="1" applyAlignment="1">
      <alignment horizontal="right"/>
    </xf>
    <xf numFmtId="0" fontId="69" fillId="23" borderId="89" xfId="71" applyFont="1" applyBorder="1" applyAlignment="1">
      <alignment horizontal="center" vertical="center"/>
    </xf>
    <xf numFmtId="164" fontId="14" fillId="23" borderId="89" xfId="71" applyNumberFormat="1" applyBorder="1" applyAlignment="1">
      <alignment horizontal="right"/>
    </xf>
    <xf numFmtId="164" fontId="65" fillId="23" borderId="93" xfId="82" applyNumberFormat="1" applyBorder="1" applyAlignment="1">
      <alignment horizontal="right"/>
    </xf>
    <xf numFmtId="0" fontId="65" fillId="23" borderId="57" xfId="82" applyBorder="1" applyAlignment="1">
      <alignment vertical="top"/>
    </xf>
    <xf numFmtId="0" fontId="65" fillId="23" borderId="13" xfId="82" applyBorder="1" applyAlignment="1">
      <alignment horizontal="center"/>
    </xf>
    <xf numFmtId="0" fontId="65" fillId="23" borderId="13" xfId="82" applyBorder="1"/>
    <xf numFmtId="164" fontId="65" fillId="23" borderId="13" xfId="82" applyNumberFormat="1" applyBorder="1" applyAlignment="1">
      <alignment horizontal="right"/>
    </xf>
    <xf numFmtId="0" fontId="65" fillId="23" borderId="19" xfId="82" applyBorder="1" applyAlignment="1">
      <alignment horizontal="right"/>
    </xf>
    <xf numFmtId="0" fontId="65" fillId="23" borderId="0" xfId="82" applyAlignment="1">
      <alignment horizontal="right"/>
    </xf>
    <xf numFmtId="0" fontId="65" fillId="23" borderId="0" xfId="82" applyAlignment="1">
      <alignment vertical="top"/>
    </xf>
    <xf numFmtId="0" fontId="65" fillId="0" borderId="0" xfId="82" applyFill="1"/>
    <xf numFmtId="0" fontId="65" fillId="23" borderId="0" xfId="82" applyAlignment="1">
      <alignment horizontal="center"/>
    </xf>
    <xf numFmtId="4" fontId="14" fillId="27" borderId="47" xfId="0" applyNumberFormat="1" applyFont="1" applyFill="1" applyBorder="1" applyAlignment="1">
      <alignment horizontal="center" vertical="top" wrapText="1"/>
    </xf>
    <xf numFmtId="4" fontId="14" fillId="0" borderId="47" xfId="0" applyNumberFormat="1" applyFont="1" applyBorder="1" applyAlignment="1">
      <alignment horizontal="center" vertical="top" wrapText="1"/>
    </xf>
    <xf numFmtId="176" fontId="14" fillId="0" borderId="47" xfId="0" applyNumberFormat="1" applyFont="1" applyBorder="1" applyAlignment="1">
      <alignment horizontal="center" vertical="top" wrapText="1"/>
    </xf>
    <xf numFmtId="167" fontId="14" fillId="0" borderId="47" xfId="0" applyNumberFormat="1" applyFont="1" applyBorder="1" applyAlignment="1">
      <alignment horizontal="left" vertical="top" wrapText="1"/>
    </xf>
    <xf numFmtId="167" fontId="14" fillId="0" borderId="47" xfId="0" applyNumberFormat="1" applyFont="1" applyBorder="1" applyAlignment="1">
      <alignment horizontal="center" vertical="top" wrapText="1"/>
    </xf>
    <xf numFmtId="0" fontId="14" fillId="0" borderId="47" xfId="0" applyFont="1" applyBorder="1" applyAlignment="1">
      <alignment horizontal="center" vertical="top" wrapText="1"/>
    </xf>
    <xf numFmtId="1" fontId="14" fillId="0" borderId="47" xfId="0" applyNumberFormat="1" applyFont="1" applyBorder="1" applyAlignment="1">
      <alignment horizontal="right" vertical="top" wrapText="1"/>
    </xf>
    <xf numFmtId="178" fontId="14" fillId="0" borderId="47" xfId="0" applyNumberFormat="1" applyFont="1" applyBorder="1" applyAlignment="1" applyProtection="1">
      <alignment vertical="top"/>
      <protection locked="0"/>
    </xf>
    <xf numFmtId="178" fontId="14" fillId="0" borderId="47" xfId="0" applyNumberFormat="1" applyFont="1" applyBorder="1" applyAlignment="1">
      <alignment vertical="top"/>
    </xf>
    <xf numFmtId="1" fontId="14" fillId="0" borderId="47" xfId="0" applyNumberFormat="1" applyFont="1" applyBorder="1" applyAlignment="1">
      <alignment horizontal="right" vertical="top"/>
    </xf>
    <xf numFmtId="176" fontId="14" fillId="0" borderId="47" xfId="0" applyNumberFormat="1" applyFont="1" applyBorder="1" applyAlignment="1">
      <alignment horizontal="left" vertical="top" wrapText="1"/>
    </xf>
    <xf numFmtId="167" fontId="14" fillId="0" borderId="47" xfId="0" applyNumberFormat="1" applyFont="1" applyBorder="1" applyAlignment="1">
      <alignment vertical="top" wrapText="1"/>
    </xf>
    <xf numFmtId="167" fontId="14" fillId="0" borderId="83" xfId="0" applyNumberFormat="1" applyFont="1" applyBorder="1" applyAlignment="1">
      <alignment horizontal="center" vertical="top" wrapText="1"/>
    </xf>
    <xf numFmtId="167" fontId="14" fillId="0" borderId="83" xfId="0" applyNumberFormat="1" applyFont="1" applyBorder="1" applyAlignment="1">
      <alignment horizontal="left" vertical="top" wrapText="1"/>
    </xf>
    <xf numFmtId="0" fontId="65" fillId="23" borderId="95" xfId="82" applyBorder="1"/>
    <xf numFmtId="0" fontId="65" fillId="23" borderId="20" xfId="82" applyBorder="1" applyAlignment="1">
      <alignment vertical="center"/>
    </xf>
    <xf numFmtId="0" fontId="50" fillId="27" borderId="0" xfId="82" applyFont="1" applyFill="1"/>
    <xf numFmtId="0" fontId="50" fillId="27" borderId="1" xfId="82" applyFont="1" applyFill="1" applyBorder="1"/>
    <xf numFmtId="0" fontId="50" fillId="27" borderId="0" xfId="82" applyFont="1" applyFill="1" applyAlignment="1">
      <alignment vertical="top"/>
    </xf>
    <xf numFmtId="0" fontId="51" fillId="27" borderId="0" xfId="82" applyFont="1" applyFill="1" applyAlignment="1">
      <alignment vertical="top"/>
    </xf>
    <xf numFmtId="0" fontId="65" fillId="23" borderId="45" xfId="82" applyBorder="1" applyAlignment="1">
      <alignment vertical="center"/>
    </xf>
    <xf numFmtId="0" fontId="50" fillId="28" borderId="0" xfId="82" applyFont="1" applyFill="1"/>
    <xf numFmtId="0" fontId="65" fillId="23" borderId="0" xfId="82" applyAlignment="1">
      <alignment vertical="center"/>
    </xf>
    <xf numFmtId="0" fontId="16" fillId="0" borderId="0" xfId="83"/>
    <xf numFmtId="0" fontId="65" fillId="23" borderId="51" xfId="82" applyBorder="1" applyAlignment="1">
      <alignment vertical="center"/>
    </xf>
    <xf numFmtId="0" fontId="65" fillId="23" borderId="53" xfId="82" applyBorder="1" applyAlignment="1">
      <alignment vertical="center"/>
    </xf>
    <xf numFmtId="0" fontId="65" fillId="23" borderId="56" xfId="82" applyBorder="1" applyAlignment="1">
      <alignment vertical="center"/>
    </xf>
    <xf numFmtId="0" fontId="51" fillId="27" borderId="0" xfId="82" applyFont="1" applyFill="1"/>
    <xf numFmtId="0" fontId="50" fillId="27" borderId="45" xfId="82" applyFont="1" applyFill="1" applyBorder="1"/>
    <xf numFmtId="0" fontId="14" fillId="0" borderId="0" xfId="81" applyFill="1"/>
    <xf numFmtId="0" fontId="50" fillId="0" borderId="0" xfId="81" applyFont="1" applyFill="1"/>
    <xf numFmtId="0" fontId="72" fillId="0" borderId="0" xfId="81" applyFont="1" applyFill="1"/>
    <xf numFmtId="0" fontId="73" fillId="0" borderId="0" xfId="81" applyFont="1" applyFill="1"/>
    <xf numFmtId="0" fontId="14" fillId="23" borderId="0" xfId="71" applyAlignment="1">
      <alignment vertical="center"/>
    </xf>
    <xf numFmtId="0" fontId="14" fillId="23" borderId="0" xfId="71"/>
    <xf numFmtId="0" fontId="65" fillId="23" borderId="65" xfId="82" applyBorder="1"/>
    <xf numFmtId="0" fontId="65" fillId="23" borderId="71" xfId="82" applyBorder="1"/>
    <xf numFmtId="0" fontId="65" fillId="23" borderId="76" xfId="82" applyBorder="1"/>
    <xf numFmtId="0" fontId="65" fillId="23" borderId="80" xfId="82" applyBorder="1"/>
    <xf numFmtId="0" fontId="65" fillId="23" borderId="47" xfId="82" applyBorder="1"/>
    <xf numFmtId="0" fontId="65" fillId="23" borderId="3" xfId="82" applyBorder="1"/>
    <xf numFmtId="0" fontId="65" fillId="23" borderId="89" xfId="82" applyBorder="1"/>
    <xf numFmtId="0" fontId="14" fillId="23" borderId="89" xfId="71" applyBorder="1" applyAlignment="1">
      <alignment vertical="center"/>
    </xf>
    <xf numFmtId="1" fontId="74" fillId="23" borderId="17" xfId="82" applyNumberFormat="1" applyFont="1" applyBorder="1" applyAlignment="1">
      <alignment horizontal="left" vertical="center" wrapText="1"/>
    </xf>
    <xf numFmtId="1" fontId="74" fillId="23" borderId="0" xfId="82" applyNumberFormat="1" applyFont="1" applyAlignment="1">
      <alignment horizontal="left" vertical="center" wrapText="1"/>
    </xf>
    <xf numFmtId="1" fontId="74" fillId="23" borderId="83" xfId="82" applyNumberFormat="1" applyFont="1" applyBorder="1" applyAlignment="1">
      <alignment horizontal="left" vertical="center" wrapText="1"/>
    </xf>
    <xf numFmtId="1" fontId="70" fillId="23" borderId="87" xfId="71" applyNumberFormat="1" applyFont="1" applyBorder="1" applyAlignment="1">
      <alignment horizontal="left" vertical="center" wrapText="1"/>
    </xf>
    <xf numFmtId="1" fontId="70" fillId="23" borderId="88" xfId="71" applyNumberFormat="1" applyFont="1" applyBorder="1" applyAlignment="1">
      <alignment horizontal="left" vertical="center" wrapText="1"/>
    </xf>
    <xf numFmtId="0" fontId="14" fillId="23" borderId="94" xfId="82" applyFont="1" applyBorder="1"/>
    <xf numFmtId="0" fontId="65" fillId="23" borderId="95" xfId="82" applyBorder="1"/>
    <xf numFmtId="164" fontId="65" fillId="23" borderId="95" xfId="82" applyNumberFormat="1" applyBorder="1" applyAlignment="1">
      <alignment horizontal="center"/>
    </xf>
    <xf numFmtId="164" fontId="65" fillId="23" borderId="96" xfId="82" applyNumberFormat="1" applyBorder="1" applyAlignment="1">
      <alignment horizontal="center"/>
    </xf>
    <xf numFmtId="1" fontId="74" fillId="23" borderId="79" xfId="82" applyNumberFormat="1" applyFont="1" applyBorder="1" applyAlignment="1">
      <alignment horizontal="left" vertical="center" wrapText="1"/>
    </xf>
    <xf numFmtId="1" fontId="74" fillId="23" borderId="81" xfId="82" applyNumberFormat="1" applyFont="1" applyBorder="1" applyAlignment="1">
      <alignment horizontal="left" vertical="center" wrapText="1"/>
    </xf>
    <xf numFmtId="1" fontId="74" fillId="23" borderId="82" xfId="82" applyNumberFormat="1" applyFont="1" applyBorder="1" applyAlignment="1">
      <alignment horizontal="left" vertical="center" wrapText="1"/>
    </xf>
    <xf numFmtId="0" fontId="41" fillId="23" borderId="4" xfId="82" applyFont="1" applyBorder="1" applyAlignment="1">
      <alignment horizontal="left" vertical="center" wrapText="1"/>
    </xf>
    <xf numFmtId="0" fontId="41" fillId="23" borderId="53" xfId="82" applyFont="1" applyBorder="1" applyAlignment="1">
      <alignment horizontal="left" vertical="center" wrapText="1"/>
    </xf>
    <xf numFmtId="0" fontId="41" fillId="0" borderId="91" xfId="82" applyFont="1" applyFill="1" applyBorder="1" applyAlignment="1">
      <alignment horizontal="left" vertical="center" wrapText="1"/>
    </xf>
    <xf numFmtId="0" fontId="41" fillId="0" borderId="92" xfId="82" applyFont="1" applyFill="1" applyBorder="1" applyAlignment="1">
      <alignment horizontal="left" vertical="center" wrapText="1"/>
    </xf>
    <xf numFmtId="1" fontId="74" fillId="23" borderId="63" xfId="82" applyNumberFormat="1" applyFont="1" applyBorder="1" applyAlignment="1">
      <alignment horizontal="left" vertical="center" wrapText="1"/>
    </xf>
    <xf numFmtId="1" fontId="74" fillId="23" borderId="65" xfId="82" applyNumberFormat="1" applyFont="1" applyBorder="1" applyAlignment="1">
      <alignment horizontal="left" vertical="center" wrapText="1"/>
    </xf>
    <xf numFmtId="1" fontId="74" fillId="23" borderId="66" xfId="82" applyNumberFormat="1" applyFont="1" applyBorder="1" applyAlignment="1">
      <alignment horizontal="left" vertical="center" wrapText="1"/>
    </xf>
    <xf numFmtId="1" fontId="74" fillId="23" borderId="69" xfId="82" applyNumberFormat="1" applyFont="1" applyBorder="1" applyAlignment="1">
      <alignment horizontal="left" vertical="center" wrapText="1"/>
    </xf>
    <xf numFmtId="1" fontId="74" fillId="23" borderId="71" xfId="82" applyNumberFormat="1" applyFont="1" applyBorder="1" applyAlignment="1">
      <alignment horizontal="left" vertical="center" wrapText="1"/>
    </xf>
    <xf numFmtId="1" fontId="74" fillId="23" borderId="72" xfId="82" applyNumberFormat="1" applyFont="1" applyBorder="1" applyAlignment="1">
      <alignment horizontal="left" vertical="center" wrapText="1"/>
    </xf>
    <xf numFmtId="1" fontId="74" fillId="23" borderId="75" xfId="82" applyNumberFormat="1" applyFont="1" applyBorder="1" applyAlignment="1">
      <alignment horizontal="left" vertical="center" wrapText="1"/>
    </xf>
    <xf numFmtId="1" fontId="74" fillId="23" borderId="77" xfId="82" applyNumberFormat="1" applyFont="1" applyBorder="1" applyAlignment="1">
      <alignment horizontal="left" vertical="center" wrapText="1"/>
    </xf>
    <xf numFmtId="1" fontId="74" fillId="23" borderId="78" xfId="82" applyNumberFormat="1" applyFont="1" applyBorder="1" applyAlignment="1">
      <alignment horizontal="left" vertical="center" wrapText="1"/>
    </xf>
    <xf numFmtId="0" fontId="41" fillId="23" borderId="61" xfId="82" applyFont="1" applyBorder="1" applyAlignment="1">
      <alignment vertical="center"/>
    </xf>
    <xf numFmtId="0" fontId="41" fillId="23" borderId="51" xfId="82" applyFont="1" applyBorder="1" applyAlignment="1">
      <alignment vertical="center"/>
    </xf>
    <xf numFmtId="1" fontId="70" fillId="0" borderId="39" xfId="82" applyNumberFormat="1" applyFont="1" applyFill="1" applyBorder="1" applyAlignment="1">
      <alignment horizontal="left" vertical="center" wrapText="1"/>
    </xf>
    <xf numFmtId="1" fontId="70" fillId="0" borderId="40" xfId="82" applyNumberFormat="1" applyFont="1" applyFill="1" applyBorder="1" applyAlignment="1">
      <alignment horizontal="left" vertical="center" wrapText="1"/>
    </xf>
    <xf numFmtId="1" fontId="70" fillId="0" borderId="41" xfId="82" applyNumberFormat="1" applyFont="1" applyFill="1" applyBorder="1" applyAlignment="1">
      <alignment horizontal="left" vertical="center" wrapText="1"/>
    </xf>
    <xf numFmtId="1" fontId="70" fillId="0" borderId="29" xfId="82" applyNumberFormat="1" applyFont="1" applyFill="1" applyBorder="1" applyAlignment="1">
      <alignment horizontal="left" vertical="center" wrapText="1"/>
    </xf>
    <xf numFmtId="1" fontId="70" fillId="0" borderId="0" xfId="82" applyNumberFormat="1" applyFont="1" applyFill="1" applyAlignment="1">
      <alignment horizontal="left" vertical="center" wrapText="1"/>
    </xf>
    <xf numFmtId="1" fontId="70" fillId="0" borderId="33" xfId="82" applyNumberFormat="1" applyFont="1" applyFill="1" applyBorder="1" applyAlignment="1">
      <alignment horizontal="left" vertical="center" wrapText="1"/>
    </xf>
    <xf numFmtId="1" fontId="70" fillId="23" borderId="39" xfId="82" applyNumberFormat="1" applyFont="1" applyBorder="1" applyAlignment="1">
      <alignment horizontal="left" vertical="center" wrapText="1"/>
    </xf>
    <xf numFmtId="1" fontId="70" fillId="23" borderId="40" xfId="82" applyNumberFormat="1" applyFont="1" applyBorder="1" applyAlignment="1">
      <alignment horizontal="left" vertical="center" wrapText="1"/>
    </xf>
    <xf numFmtId="1" fontId="70" fillId="23" borderId="41" xfId="82" applyNumberFormat="1" applyFont="1" applyBorder="1" applyAlignment="1">
      <alignment horizontal="left" vertical="center" wrapText="1"/>
    </xf>
    <xf numFmtId="0" fontId="41" fillId="23" borderId="17" xfId="82" applyFont="1" applyBorder="1" applyAlignment="1">
      <alignment vertical="top"/>
    </xf>
    <xf numFmtId="0" fontId="41" fillId="23" borderId="0" xfId="82" applyFont="1" applyAlignment="1">
      <alignment vertical="top"/>
    </xf>
    <xf numFmtId="0" fontId="41" fillId="23" borderId="33" xfId="82" applyFont="1" applyBorder="1" applyAlignment="1">
      <alignment vertical="top"/>
    </xf>
    <xf numFmtId="0" fontId="41" fillId="0" borderId="17" xfId="82" applyFont="1" applyFill="1" applyBorder="1" applyAlignment="1">
      <alignment vertical="top" wrapText="1"/>
    </xf>
    <xf numFmtId="0" fontId="65" fillId="0" borderId="0" xfId="82" applyFill="1" applyAlignment="1">
      <alignment wrapText="1"/>
    </xf>
    <xf numFmtId="0" fontId="65" fillId="0" borderId="33" xfId="82" applyFill="1" applyBorder="1" applyAlignment="1">
      <alignment wrapText="1"/>
    </xf>
    <xf numFmtId="1" fontId="70" fillId="23" borderId="29" xfId="71" applyNumberFormat="1" applyFont="1" applyBorder="1" applyAlignment="1">
      <alignment horizontal="left" vertical="center" wrapText="1"/>
    </xf>
    <xf numFmtId="1" fontId="70" fillId="23" borderId="0" xfId="71" applyNumberFormat="1" applyFont="1" applyAlignment="1">
      <alignment horizontal="left" vertical="center" wrapText="1"/>
    </xf>
    <xf numFmtId="1" fontId="70" fillId="23" borderId="33" xfId="71" applyNumberFormat="1" applyFont="1" applyBorder="1" applyAlignment="1">
      <alignment horizontal="left" vertical="center" wrapText="1"/>
    </xf>
    <xf numFmtId="1" fontId="70" fillId="23" borderId="39" xfId="71" applyNumberFormat="1" applyFont="1" applyBorder="1" applyAlignment="1">
      <alignment horizontal="left" vertical="center" wrapText="1"/>
    </xf>
    <xf numFmtId="1" fontId="70" fillId="23" borderId="40" xfId="71" applyNumberFormat="1" applyFont="1" applyBorder="1" applyAlignment="1">
      <alignment horizontal="left" vertical="center" wrapText="1"/>
    </xf>
    <xf numFmtId="1" fontId="70" fillId="23" borderId="41" xfId="71" applyNumberFormat="1" applyFont="1" applyBorder="1" applyAlignment="1">
      <alignment horizontal="left" vertical="center" wrapText="1"/>
    </xf>
    <xf numFmtId="1" fontId="70" fillId="23" borderId="29" xfId="82" applyNumberFormat="1" applyFont="1" applyBorder="1" applyAlignment="1">
      <alignment horizontal="left" vertical="center" wrapText="1"/>
    </xf>
    <xf numFmtId="1" fontId="70" fillId="23" borderId="0" xfId="82" applyNumberFormat="1" applyFont="1" applyAlignment="1">
      <alignment horizontal="left" vertical="center" wrapText="1"/>
    </xf>
    <xf numFmtId="1" fontId="70" fillId="23" borderId="33" xfId="82" applyNumberFormat="1" applyFont="1" applyBorder="1" applyAlignment="1">
      <alignment horizontal="left" vertical="center" wrapText="1"/>
    </xf>
    <xf numFmtId="1" fontId="15" fillId="23" borderId="0" xfId="82" applyNumberFormat="1" applyFont="1" applyAlignment="1">
      <alignment horizontal="center" vertical="top"/>
    </xf>
    <xf numFmtId="1" fontId="65" fillId="23" borderId="0" xfId="82" applyNumberFormat="1" applyAlignment="1">
      <alignment horizontal="center" vertical="top"/>
    </xf>
    <xf numFmtId="0" fontId="65" fillId="23" borderId="20" xfId="82" applyBorder="1" applyAlignment="1">
      <alignment horizontal="center" vertical="top"/>
    </xf>
  </cellXfs>
  <cellStyles count="8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BigLine" xfId="26" xr:uid="{00000000-0005-0000-0000-000019000000}"/>
    <cellStyle name="Blank" xfId="27" xr:uid="{00000000-0005-0000-0000-00001A000000}"/>
    <cellStyle name="BLine" xfId="28" xr:uid="{00000000-0005-0000-0000-00001B000000}"/>
    <cellStyle name="C2" xfId="29" xr:uid="{00000000-0005-0000-0000-00001C000000}"/>
    <cellStyle name="C2Sctn" xfId="30" xr:uid="{00000000-0005-0000-0000-00001D000000}"/>
    <cellStyle name="C3" xfId="31" xr:uid="{00000000-0005-0000-0000-00001E000000}"/>
    <cellStyle name="C3Rem" xfId="32" xr:uid="{00000000-0005-0000-0000-00001F000000}"/>
    <cellStyle name="C3Sctn" xfId="33" xr:uid="{00000000-0005-0000-0000-000020000000}"/>
    <cellStyle name="C4" xfId="34" xr:uid="{00000000-0005-0000-0000-000021000000}"/>
    <cellStyle name="C5" xfId="35" xr:uid="{00000000-0005-0000-0000-000022000000}"/>
    <cellStyle name="C6" xfId="36" xr:uid="{00000000-0005-0000-0000-000023000000}"/>
    <cellStyle name="C7" xfId="37" xr:uid="{00000000-0005-0000-0000-000024000000}"/>
    <cellStyle name="C7Create" xfId="38" xr:uid="{00000000-0005-0000-0000-000025000000}"/>
    <cellStyle name="C8" xfId="39" xr:uid="{00000000-0005-0000-0000-000026000000}"/>
    <cellStyle name="C8Sctn" xfId="40" xr:uid="{00000000-0005-0000-0000-000027000000}"/>
    <cellStyle name="Calculation" xfId="41" builtinId="22" customBuiltin="1"/>
    <cellStyle name="Check Cell" xfId="42" builtinId="23" customBuiltin="1"/>
    <cellStyle name="Comma 2" xfId="79" xr:uid="{EC702F96-9D91-4571-A400-9ED7366BB558}"/>
    <cellStyle name="Comma 3" xfId="85" xr:uid="{9B1C34CB-A4DA-4EAE-8514-8273AF65561C}"/>
    <cellStyle name="Continued" xfId="43" xr:uid="{00000000-0005-0000-0000-00002A000000}"/>
    <cellStyle name="Currency 2" xfId="84" xr:uid="{E8C2FDC4-0B36-4D42-A2A8-A47A2EF04AED}"/>
    <cellStyle name="Explanatory Text" xfId="44" builtinId="53" customBuiltin="1"/>
    <cellStyle name="Good" xfId="45" builtinId="26" customBuiltin="1"/>
    <cellStyle name="Heading 1" xfId="46" builtinId="16" customBuiltin="1"/>
    <cellStyle name="Heading 2" xfId="47" builtinId="17" customBuiltin="1"/>
    <cellStyle name="Heading 3" xfId="48" builtinId="18" customBuiltin="1"/>
    <cellStyle name="Heading 4" xfId="49" builtinId="19" customBuiltin="1"/>
    <cellStyle name="Input" xfId="50" builtinId="20" customBuiltin="1"/>
    <cellStyle name="Linked Cell" xfId="51" builtinId="24" customBuiltin="1"/>
    <cellStyle name="Neutral" xfId="52" builtinId="28" customBuiltin="1"/>
    <cellStyle name="Normal" xfId="0" builtinId="0"/>
    <cellStyle name="Normal 2" xfId="53" xr:uid="{00000000-0005-0000-0000-000035000000}"/>
    <cellStyle name="Normal 2 4" xfId="75" xr:uid="{5D6CB844-E1BB-4C5F-A251-B5CE45C6661D}"/>
    <cellStyle name="Normal 3" xfId="71" xr:uid="{00000000-0005-0000-0000-000036000000}"/>
    <cellStyle name="Normal 3 2" xfId="72" xr:uid="{00000000-0005-0000-0000-000037000000}"/>
    <cellStyle name="Normal 3 3" xfId="76" xr:uid="{F7D610A6-F1B0-43CA-882E-01E7C7BBFB3F}"/>
    <cellStyle name="Normal 4" xfId="73" xr:uid="{239962EF-43CF-4B36-9850-DA4DA2FEFADD}"/>
    <cellStyle name="Normal 5" xfId="77" xr:uid="{4127A6B3-BF58-47DE-9414-5BEF173491C3}"/>
    <cellStyle name="Normal 5 2" xfId="78" xr:uid="{8BB8583B-83D7-4848-AE3C-BE6E5CEF99F8}"/>
    <cellStyle name="Normal 6" xfId="74" xr:uid="{C3E37452-A8E4-4781-8BCA-F77D2758683C}"/>
    <cellStyle name="Normal 6 2" xfId="81" xr:uid="{3567B874-72CD-4988-8540-77B356070963}"/>
    <cellStyle name="Normal 7" xfId="80" xr:uid="{81C15755-CDC3-4B9B-AF7F-B2042F850898}"/>
    <cellStyle name="Normal 8" xfId="82" xr:uid="{F5BDC0D4-AA5E-47F0-95A6-7AB514B21F24}"/>
    <cellStyle name="Normal_E-Prices Instructions-Checking Tools" xfId="54" xr:uid="{00000000-0005-0000-0000-000038000000}"/>
    <cellStyle name="Normal_Summary for 2008 of Average Unit Prices 2" xfId="83" xr:uid="{73F608E9-7744-4D8A-BEAF-4A706933BAB9}"/>
    <cellStyle name="Normal_Surface Works Pay Items" xfId="55" xr:uid="{00000000-0005-0000-0000-000039000000}"/>
    <cellStyle name="Note" xfId="56" builtinId="10" customBuiltin="1"/>
    <cellStyle name="Null" xfId="57" xr:uid="{00000000-0005-0000-0000-00003B000000}"/>
    <cellStyle name="Output" xfId="58" builtinId="21" customBuiltin="1"/>
    <cellStyle name="Regular" xfId="59" xr:uid="{00000000-0005-0000-0000-00003D000000}"/>
    <cellStyle name="Title" xfId="60" builtinId="15" customBuiltin="1"/>
    <cellStyle name="TitleA" xfId="61" xr:uid="{00000000-0005-0000-0000-00003F000000}"/>
    <cellStyle name="TitleC" xfId="62" xr:uid="{00000000-0005-0000-0000-000040000000}"/>
    <cellStyle name="TitleE8" xfId="63" xr:uid="{00000000-0005-0000-0000-000041000000}"/>
    <cellStyle name="TitleE8x" xfId="64" xr:uid="{00000000-0005-0000-0000-000042000000}"/>
    <cellStyle name="TitleF" xfId="65" xr:uid="{00000000-0005-0000-0000-000043000000}"/>
    <cellStyle name="TitleT" xfId="66" xr:uid="{00000000-0005-0000-0000-000044000000}"/>
    <cellStyle name="TitleYC89" xfId="67" xr:uid="{00000000-0005-0000-0000-000045000000}"/>
    <cellStyle name="TitleZ" xfId="68" xr:uid="{00000000-0005-0000-0000-000046000000}"/>
    <cellStyle name="Total" xfId="69" builtinId="25" customBuiltin="1"/>
    <cellStyle name="Warning Text" xfId="70" builtinId="11" customBuiltin="1"/>
  </cellStyles>
  <dxfs count="313">
    <dxf>
      <font>
        <strike val="0"/>
      </font>
      <fill>
        <patternFill>
          <bgColor rgb="FFFF0000"/>
        </patternFill>
      </fill>
      <border>
        <left style="thin">
          <color rgb="FFFFFF00"/>
        </left>
        <right style="thin">
          <color rgb="FFFFFF00"/>
        </right>
        <top style="thin">
          <color rgb="FFFFFF00"/>
        </top>
        <bottom style="thin">
          <color rgb="FFFFFF00"/>
        </bottom>
      </border>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strike val="0"/>
      </font>
      <fill>
        <patternFill>
          <bgColor rgb="FFFF0000"/>
        </patternFill>
      </fill>
      <border>
        <left style="thin">
          <color rgb="FFFFFF00"/>
        </left>
        <right style="thin">
          <color rgb="FFFFFF00"/>
        </right>
        <top style="thin">
          <color rgb="FFFFFF00"/>
        </top>
        <bottom style="thin">
          <color rgb="FFFFFF00"/>
        </bottom>
      </border>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Documents%20and%20Settings\spayne\My%20Documents\Specs\E-Prices%20Instructions-Checking%20Tool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Documents%20and%20Settings\spayne\My%20Documents\Specs\E-Prices%20Instructions-Checking%20Tool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hpheifer\Local%20Settings\Temporary%20Internet%20Files\OLK105\E-Prices%20Instructions-Sample%20with%20checking.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spayne\My%20Documents\Specs\E-Prices%20Instructions-Checking%20Tool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CS/Projects/TRN/60743827_COW_25-R-03/400_Technical/436_Tender_Documents/Contract%201_8-2025/8-2025_Form_B-Engineer's_Estimate.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engineer\ProjectAdmin\Bid%20Opp%20Prep\2024\Master\2024%20Quality_Control_Chec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Number formats"/>
      <sheetName val="Sample"/>
      <sheetName val="ITEMS "/>
      <sheetName val="Checking Tools"/>
    </sheetNames>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FORM B - PRICES"/>
      <sheetName val="FORM B -(2 Part w cond funds)"/>
      <sheetName val="SAMPLE 1"/>
      <sheetName val="SAMPLE 2"/>
    </sheetNames>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ing Process"/>
      <sheetName val="Pay Items"/>
      <sheetName val="Number Formats"/>
      <sheetName val="8-2025"/>
    </sheetNames>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5"/>
  <sheetViews>
    <sheetView showGridLines="0" defaultGridColor="0" view="pageBreakPreview" topLeftCell="A26" colorId="8" zoomScale="75" zoomScaleNormal="75" zoomScaleSheetLayoutView="75" workbookViewId="0">
      <selection activeCell="I8" sqref="I8"/>
    </sheetView>
  </sheetViews>
  <sheetFormatPr defaultColWidth="11.453125" defaultRowHeight="15.5" x14ac:dyDescent="0.35"/>
  <cols>
    <col min="1" max="1" width="124.26953125" style="5" customWidth="1"/>
    <col min="2" max="2" width="23.453125" style="18" customWidth="1"/>
    <col min="3" max="16384" width="11.453125" style="2"/>
  </cols>
  <sheetData>
    <row r="1" spans="1:2" ht="20" x14ac:dyDescent="0.4">
      <c r="A1" s="1" t="s">
        <v>621</v>
      </c>
      <c r="B1" s="19" t="s">
        <v>886</v>
      </c>
    </row>
    <row r="2" spans="1:2" ht="20" x14ac:dyDescent="0.35">
      <c r="A2" s="1"/>
    </row>
    <row r="3" spans="1:2" ht="38.5" customHeight="1" x14ac:dyDescent="0.35">
      <c r="A3" s="3" t="s">
        <v>698</v>
      </c>
      <c r="B3" s="20"/>
    </row>
    <row r="4" spans="1:2" ht="18" x14ac:dyDescent="0.35">
      <c r="A4" s="4" t="s">
        <v>622</v>
      </c>
      <c r="B4" s="20"/>
    </row>
    <row r="5" spans="1:2" ht="32.5" customHeight="1" x14ac:dyDescent="0.35">
      <c r="A5" s="6" t="s">
        <v>1259</v>
      </c>
      <c r="B5" s="20"/>
    </row>
    <row r="6" spans="1:2" ht="30.75" customHeight="1" x14ac:dyDescent="0.35">
      <c r="A6" s="6" t="s">
        <v>28</v>
      </c>
      <c r="B6" s="20"/>
    </row>
    <row r="7" spans="1:2" ht="24.65" customHeight="1" x14ac:dyDescent="0.35">
      <c r="A7" s="4" t="s">
        <v>623</v>
      </c>
      <c r="B7" s="20"/>
    </row>
    <row r="8" spans="1:2" ht="45.75" customHeight="1" x14ac:dyDescent="0.35">
      <c r="A8" s="6" t="s">
        <v>911</v>
      </c>
      <c r="B8" s="20"/>
    </row>
    <row r="9" spans="1:2" ht="58.9" customHeight="1" x14ac:dyDescent="0.35">
      <c r="A9" s="6" t="s">
        <v>912</v>
      </c>
      <c r="B9" s="21"/>
    </row>
    <row r="10" spans="1:2" ht="21.65" customHeight="1" x14ac:dyDescent="0.35">
      <c r="A10" s="4" t="s">
        <v>624</v>
      </c>
      <c r="B10" s="20"/>
    </row>
    <row r="11" spans="1:2" ht="40.9" customHeight="1" x14ac:dyDescent="0.35">
      <c r="A11" s="6" t="s">
        <v>1219</v>
      </c>
      <c r="B11" s="20"/>
    </row>
    <row r="12" spans="1:2" ht="75.650000000000006" customHeight="1" x14ac:dyDescent="0.35">
      <c r="A12" s="6" t="s">
        <v>1220</v>
      </c>
      <c r="B12" s="20"/>
    </row>
    <row r="13" spans="1:2" ht="113.5" customHeight="1" x14ac:dyDescent="0.35">
      <c r="A13" s="6" t="s">
        <v>1235</v>
      </c>
      <c r="B13" s="20"/>
    </row>
    <row r="14" spans="1:2" ht="21" customHeight="1" x14ac:dyDescent="0.35">
      <c r="A14" s="4" t="s">
        <v>18</v>
      </c>
      <c r="B14" s="20"/>
    </row>
    <row r="15" spans="1:2" s="14" customFormat="1" ht="63.65" customHeight="1" x14ac:dyDescent="0.35">
      <c r="A15" s="6" t="s">
        <v>955</v>
      </c>
      <c r="B15" s="20"/>
    </row>
    <row r="16" spans="1:2" ht="21" customHeight="1" x14ac:dyDescent="0.35">
      <c r="A16" s="4" t="s">
        <v>625</v>
      </c>
      <c r="B16" s="20"/>
    </row>
    <row r="17" spans="1:4" ht="30.65" customHeight="1" x14ac:dyDescent="0.35">
      <c r="A17" s="5" t="s">
        <v>889</v>
      </c>
      <c r="B17" s="20"/>
    </row>
    <row r="18" spans="1:4" ht="43.9" customHeight="1" x14ac:dyDescent="0.35">
      <c r="A18" s="6" t="s">
        <v>1221</v>
      </c>
      <c r="B18" s="20"/>
    </row>
    <row r="19" spans="1:4" ht="47.5" customHeight="1" x14ac:dyDescent="0.35">
      <c r="A19" s="13" t="s">
        <v>890</v>
      </c>
      <c r="B19" s="20"/>
    </row>
    <row r="20" spans="1:4" ht="51.65" customHeight="1" x14ac:dyDescent="0.35">
      <c r="A20" s="6" t="s">
        <v>891</v>
      </c>
      <c r="B20" s="20"/>
    </row>
    <row r="21" spans="1:4" ht="33" customHeight="1" x14ac:dyDescent="0.35">
      <c r="A21" s="4" t="s">
        <v>627</v>
      </c>
      <c r="B21" s="21"/>
      <c r="C21" s="101"/>
      <c r="D21" s="101"/>
    </row>
    <row r="22" spans="1:4" ht="69" customHeight="1" x14ac:dyDescent="0.35">
      <c r="A22" s="6" t="s">
        <v>1222</v>
      </c>
      <c r="B22" s="21"/>
      <c r="C22" s="101"/>
      <c r="D22" s="101"/>
    </row>
    <row r="23" spans="1:4" ht="21" customHeight="1" x14ac:dyDescent="0.35">
      <c r="A23" s="5" t="s">
        <v>892</v>
      </c>
      <c r="B23" s="20"/>
    </row>
    <row r="24" spans="1:4" ht="17.5" customHeight="1" x14ac:dyDescent="0.35">
      <c r="A24" s="5" t="s">
        <v>29</v>
      </c>
      <c r="B24" s="20"/>
    </row>
    <row r="25" spans="1:4" ht="31" x14ac:dyDescent="0.35">
      <c r="A25" s="6" t="s">
        <v>914</v>
      </c>
      <c r="B25" s="21"/>
    </row>
    <row r="26" spans="1:4" ht="47.5" customHeight="1" x14ac:dyDescent="0.35">
      <c r="A26" s="6" t="s">
        <v>915</v>
      </c>
      <c r="B26" s="21"/>
    </row>
    <row r="27" spans="1:4" ht="63.65" customHeight="1" x14ac:dyDescent="0.35">
      <c r="A27" s="26" t="s">
        <v>1240</v>
      </c>
      <c r="B27" s="21"/>
    </row>
    <row r="28" spans="1:4" ht="47.5" customHeight="1" x14ac:dyDescent="0.35">
      <c r="A28" s="26" t="s">
        <v>1239</v>
      </c>
      <c r="B28" s="21"/>
    </row>
    <row r="29" spans="1:4" ht="30" customHeight="1" x14ac:dyDescent="0.35">
      <c r="A29" s="4" t="s">
        <v>626</v>
      </c>
      <c r="B29" s="21"/>
    </row>
    <row r="30" spans="1:4" ht="30" customHeight="1" x14ac:dyDescent="0.35">
      <c r="A30" s="6" t="s">
        <v>13</v>
      </c>
      <c r="B30" s="21"/>
    </row>
    <row r="31" spans="1:4" ht="29.5" customHeight="1" x14ac:dyDescent="0.35">
      <c r="A31" s="4" t="s">
        <v>628</v>
      </c>
      <c r="B31" s="101"/>
      <c r="C31" s="101"/>
      <c r="D31" s="101"/>
    </row>
    <row r="32" spans="1:4" ht="38.5" customHeight="1" x14ac:dyDescent="0.35">
      <c r="A32" s="5" t="s">
        <v>872</v>
      </c>
      <c r="B32" s="20"/>
    </row>
    <row r="33" spans="1:2" ht="46.5" x14ac:dyDescent="0.35">
      <c r="A33" s="6" t="s">
        <v>4</v>
      </c>
      <c r="B33" s="20"/>
    </row>
    <row r="35" spans="1:2" x14ac:dyDescent="0.35">
      <c r="A35" s="22" t="s">
        <v>913</v>
      </c>
    </row>
  </sheetData>
  <phoneticPr fontId="18" type="noConversion"/>
  <pageMargins left="0.6" right="0.46" top="0.66" bottom="1" header="0.5" footer="0.5"/>
  <pageSetup scale="65" orientation="portrait" r:id="rId1"/>
  <headerFooter alignWithMargins="0">
    <oddHeader>&amp;L&amp;D&amp;RPage &amp;P of &amp;N</oddHeader>
    <oddFooter>&amp;L&amp;F- &amp;A</oddFooter>
  </headerFooter>
  <rowBreaks count="1" manualBreakCount="1">
    <brk id="20"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2DAA48-804B-438F-87AC-840BC8782B91}">
  <dimension ref="A1:O662"/>
  <sheetViews>
    <sheetView showGridLines="0" showZeros="0" view="pageBreakPreview" topLeftCell="E1" zoomScale="70" zoomScaleNormal="70" zoomScaleSheetLayoutView="70" workbookViewId="0">
      <selection activeCell="J3" sqref="J3:O3"/>
    </sheetView>
  </sheetViews>
  <sheetFormatPr defaultColWidth="8.81640625" defaultRowHeight="13" x14ac:dyDescent="0.3"/>
  <cols>
    <col min="1" max="1" width="11.26953125" style="106" customWidth="1"/>
    <col min="2" max="2" width="9" style="77" customWidth="1"/>
    <col min="3" max="3" width="38.81640625" style="100" customWidth="1"/>
    <col min="4" max="4" width="17.453125" style="77" customWidth="1"/>
    <col min="5" max="5" width="8.26953125" style="77" customWidth="1"/>
    <col min="6" max="6" width="12" style="77" customWidth="1"/>
    <col min="7" max="7" width="12" style="106" customWidth="1"/>
    <col min="8" max="8" width="17" style="77" customWidth="1"/>
    <col min="9" max="9" width="43.453125" style="46" customWidth="1"/>
    <col min="10" max="10" width="14.54296875" style="27" customWidth="1"/>
    <col min="11" max="11" width="62.26953125" style="27" customWidth="1"/>
    <col min="12" max="12" width="14.1796875" style="27" customWidth="1"/>
    <col min="13" max="14" width="14" style="27" customWidth="1"/>
    <col min="15" max="15" width="15.54296875" style="27" customWidth="1"/>
    <col min="16" max="16384" width="8.81640625" style="27"/>
  </cols>
  <sheetData>
    <row r="1" spans="1:15" s="25" customFormat="1" ht="30.65" customHeight="1" x14ac:dyDescent="0.3">
      <c r="A1" s="106"/>
      <c r="B1" s="45"/>
      <c r="C1" s="45"/>
      <c r="D1" s="45"/>
      <c r="E1" s="45"/>
      <c r="F1" s="45"/>
      <c r="G1" s="45"/>
      <c r="H1" s="45"/>
      <c r="I1" s="46"/>
    </row>
    <row r="2" spans="1:15" s="25" customFormat="1" ht="32.5" customHeight="1" thickBot="1" x14ac:dyDescent="0.4">
      <c r="A2" s="107" t="s">
        <v>203</v>
      </c>
      <c r="B2" s="47" t="s">
        <v>174</v>
      </c>
      <c r="C2" s="48" t="s">
        <v>175</v>
      </c>
      <c r="D2" s="48" t="s">
        <v>414</v>
      </c>
      <c r="E2" s="48" t="s">
        <v>176</v>
      </c>
      <c r="F2" s="48" t="s">
        <v>185</v>
      </c>
      <c r="G2" s="108" t="s">
        <v>172</v>
      </c>
      <c r="H2" s="47" t="s">
        <v>177</v>
      </c>
      <c r="I2" s="48" t="s">
        <v>315</v>
      </c>
      <c r="J2" s="39" t="s">
        <v>1260</v>
      </c>
      <c r="K2" s="23" t="s">
        <v>1261</v>
      </c>
      <c r="L2" s="40" t="s">
        <v>1262</v>
      </c>
      <c r="M2" s="41" t="s">
        <v>1263</v>
      </c>
      <c r="N2" s="40" t="s">
        <v>1264</v>
      </c>
      <c r="O2" s="41" t="s">
        <v>1265</v>
      </c>
    </row>
    <row r="3" spans="1:15" s="25" customFormat="1" ht="36" customHeight="1" thickTop="1" x14ac:dyDescent="0.35">
      <c r="A3" s="109"/>
      <c r="B3" s="49" t="s">
        <v>608</v>
      </c>
      <c r="C3" s="50" t="s">
        <v>196</v>
      </c>
      <c r="D3" s="51"/>
      <c r="E3" s="51"/>
      <c r="F3" s="51"/>
      <c r="G3" s="110"/>
      <c r="H3" s="52"/>
      <c r="I3" s="53"/>
      <c r="J3" s="24" t="str">
        <f t="shared" ref="J3:J66" ca="1" si="0">IF(CELL("protect",$G3)=1, "LOCKED", "")</f>
        <v>LOCKED</v>
      </c>
      <c r="K3" s="15" t="str">
        <f>CLEAN(CONCATENATE(TRIM($A3),TRIM($C3),IF(LEFT($D3)&lt;&gt;"E",TRIM($D3),),TRIM($E3)))</f>
        <v>EARTH AND BASE WORKS</v>
      </c>
      <c r="L3" s="16" t="e">
        <f>MATCH(K3,'[6]Pay Items'!$K$1:$K$649,0)</f>
        <v>#N/A</v>
      </c>
      <c r="M3" s="17" t="str">
        <f t="shared" ref="M3:M66" ca="1" si="1">CELL("format",$F3)</f>
        <v>F0</v>
      </c>
      <c r="N3" s="17" t="str">
        <f t="shared" ref="N3:N66" ca="1" si="2">CELL("format",$G3)</f>
        <v>G</v>
      </c>
      <c r="O3" s="17" t="str">
        <f t="shared" ref="O3:O66" ca="1" si="3">CELL("format",$H3)</f>
        <v>F2</v>
      </c>
    </row>
    <row r="4" spans="1:15" s="25" customFormat="1" ht="30" customHeight="1" x14ac:dyDescent="0.3">
      <c r="A4" s="111" t="s">
        <v>246</v>
      </c>
      <c r="B4" s="38" t="s">
        <v>197</v>
      </c>
      <c r="C4" s="54" t="s">
        <v>490</v>
      </c>
      <c r="D4" s="43" t="s">
        <v>587</v>
      </c>
      <c r="E4" s="55" t="s">
        <v>565</v>
      </c>
      <c r="F4" s="56"/>
      <c r="G4" s="112"/>
      <c r="H4" s="35">
        <f t="shared" ref="H4:H9" si="4">ROUND(G4*F4,2)</f>
        <v>0</v>
      </c>
      <c r="I4" s="53"/>
      <c r="J4" s="24" t="str">
        <f t="shared" ca="1" si="0"/>
        <v/>
      </c>
      <c r="K4" s="15" t="str">
        <f t="shared" ref="K4:K67" si="5">CLEAN(CONCATENATE(TRIM($A4),TRIM($C4),IF(LEFT($D4)&lt;&gt;"E",TRIM($D4),),TRIM($E4)))</f>
        <v>A001Clearing and GrubbingCW 3010-R4ha</v>
      </c>
      <c r="L4" s="16" t="e">
        <f>MATCH(K4,'[6]Pay Items'!$K$1:$K$649,0)</f>
        <v>#N/A</v>
      </c>
      <c r="M4" s="17" t="str">
        <f t="shared" ca="1" si="1"/>
        <v>F3</v>
      </c>
      <c r="N4" s="17" t="str">
        <f t="shared" ca="1" si="2"/>
        <v>C2</v>
      </c>
      <c r="O4" s="17" t="str">
        <f t="shared" ca="1" si="3"/>
        <v>C2</v>
      </c>
    </row>
    <row r="5" spans="1:15" s="25" customFormat="1" ht="30" customHeight="1" x14ac:dyDescent="0.3">
      <c r="A5" s="113" t="s">
        <v>438</v>
      </c>
      <c r="B5" s="38" t="s">
        <v>184</v>
      </c>
      <c r="C5" s="37" t="s">
        <v>100</v>
      </c>
      <c r="D5" s="114" t="s">
        <v>1293</v>
      </c>
      <c r="E5" s="28" t="s">
        <v>179</v>
      </c>
      <c r="F5" s="57"/>
      <c r="G5" s="112"/>
      <c r="H5" s="35">
        <f t="shared" si="4"/>
        <v>0</v>
      </c>
      <c r="I5" s="58"/>
      <c r="J5" s="24" t="str">
        <f t="shared" ca="1" si="0"/>
        <v/>
      </c>
      <c r="K5" s="15" t="str">
        <f t="shared" si="5"/>
        <v>A002Stripping and Stockpiling TopsoilCW 3110-R22m³</v>
      </c>
      <c r="L5" s="16" t="e">
        <f>MATCH(K5,'[6]Pay Items'!$K$1:$K$649,0)</f>
        <v>#N/A</v>
      </c>
      <c r="M5" s="17" t="str">
        <f t="shared" ca="1" si="1"/>
        <v>F0</v>
      </c>
      <c r="N5" s="17" t="str">
        <f t="shared" ca="1" si="2"/>
        <v>C2</v>
      </c>
      <c r="O5" s="17" t="str">
        <f t="shared" ca="1" si="3"/>
        <v>C2</v>
      </c>
    </row>
    <row r="6" spans="1:15" s="25" customFormat="1" ht="30" customHeight="1" x14ac:dyDescent="0.3">
      <c r="A6" s="113" t="s">
        <v>439</v>
      </c>
      <c r="B6" s="38" t="s">
        <v>101</v>
      </c>
      <c r="C6" s="37" t="s">
        <v>104</v>
      </c>
      <c r="D6" s="114" t="s">
        <v>1293</v>
      </c>
      <c r="E6" s="28" t="s">
        <v>179</v>
      </c>
      <c r="F6" s="57"/>
      <c r="G6" s="112"/>
      <c r="H6" s="35">
        <f t="shared" si="4"/>
        <v>0</v>
      </c>
      <c r="I6" s="53"/>
      <c r="J6" s="24" t="str">
        <f t="shared" ca="1" si="0"/>
        <v/>
      </c>
      <c r="K6" s="15" t="str">
        <f t="shared" si="5"/>
        <v>A003ExcavationCW 3110-R22m³</v>
      </c>
      <c r="L6" s="16" t="e">
        <f>MATCH(K6,'[6]Pay Items'!$K$1:$K$649,0)</f>
        <v>#N/A</v>
      </c>
      <c r="M6" s="17" t="str">
        <f t="shared" ca="1" si="1"/>
        <v>F0</v>
      </c>
      <c r="N6" s="17" t="str">
        <f t="shared" ca="1" si="2"/>
        <v>C2</v>
      </c>
      <c r="O6" s="17" t="str">
        <f t="shared" ca="1" si="3"/>
        <v>C2</v>
      </c>
    </row>
    <row r="7" spans="1:15" s="25" customFormat="1" ht="30" customHeight="1" x14ac:dyDescent="0.3">
      <c r="A7" s="111" t="s">
        <v>247</v>
      </c>
      <c r="B7" s="38" t="s">
        <v>102</v>
      </c>
      <c r="C7" s="37" t="s">
        <v>93</v>
      </c>
      <c r="D7" s="114" t="s">
        <v>1294</v>
      </c>
      <c r="E7" s="28" t="s">
        <v>178</v>
      </c>
      <c r="F7" s="57"/>
      <c r="G7" s="112"/>
      <c r="H7" s="35">
        <f t="shared" si="4"/>
        <v>0</v>
      </c>
      <c r="I7" s="53"/>
      <c r="J7" s="24" t="str">
        <f t="shared" ca="1" si="0"/>
        <v/>
      </c>
      <c r="K7" s="15" t="str">
        <f t="shared" si="5"/>
        <v>A004Sub-Grade CompactionCW 3110-R22m²</v>
      </c>
      <c r="L7" s="16" t="e">
        <f>MATCH(K7,'[6]Pay Items'!$K$1:$K$649,0)</f>
        <v>#N/A</v>
      </c>
      <c r="M7" s="17" t="str">
        <f t="shared" ca="1" si="1"/>
        <v>F0</v>
      </c>
      <c r="N7" s="17" t="str">
        <f t="shared" ca="1" si="2"/>
        <v>C2</v>
      </c>
      <c r="O7" s="17" t="str">
        <f t="shared" ca="1" si="3"/>
        <v>C2</v>
      </c>
    </row>
    <row r="8" spans="1:15" s="25" customFormat="1" ht="40.15" customHeight="1" x14ac:dyDescent="0.3">
      <c r="A8" s="113" t="s">
        <v>248</v>
      </c>
      <c r="B8" s="38" t="s">
        <v>117</v>
      </c>
      <c r="C8" s="37" t="s">
        <v>1075</v>
      </c>
      <c r="D8" s="114" t="s">
        <v>1294</v>
      </c>
      <c r="E8" s="28" t="s">
        <v>179</v>
      </c>
      <c r="F8" s="57"/>
      <c r="G8" s="112"/>
      <c r="H8" s="35">
        <f t="shared" si="4"/>
        <v>0</v>
      </c>
      <c r="I8" s="58"/>
      <c r="J8" s="24" t="str">
        <f t="shared" ca="1" si="0"/>
        <v/>
      </c>
      <c r="K8" s="15" t="str">
        <f t="shared" si="5"/>
        <v>A005Supplying and Placing Suitable Site Sub-grade MaterialCW 3110-R22m³</v>
      </c>
      <c r="L8" s="16" t="e">
        <f>MATCH(K8,'[6]Pay Items'!$K$1:$K$649,0)</f>
        <v>#N/A</v>
      </c>
      <c r="M8" s="17" t="str">
        <f t="shared" ca="1" si="1"/>
        <v>F0</v>
      </c>
      <c r="N8" s="17" t="str">
        <f t="shared" ca="1" si="2"/>
        <v>C2</v>
      </c>
      <c r="O8" s="17" t="str">
        <f t="shared" ca="1" si="3"/>
        <v>C2</v>
      </c>
    </row>
    <row r="9" spans="1:15" s="25" customFormat="1" ht="30" customHeight="1" x14ac:dyDescent="0.3">
      <c r="A9" s="111" t="s">
        <v>1076</v>
      </c>
      <c r="B9" s="38" t="s">
        <v>114</v>
      </c>
      <c r="C9" s="37" t="s">
        <v>400</v>
      </c>
      <c r="D9" s="114" t="s">
        <v>1294</v>
      </c>
      <c r="E9" s="28" t="s">
        <v>179</v>
      </c>
      <c r="F9" s="57"/>
      <c r="G9" s="112"/>
      <c r="H9" s="35">
        <f t="shared" si="4"/>
        <v>0</v>
      </c>
      <c r="I9" s="58"/>
      <c r="J9" s="24" t="str">
        <f t="shared" ca="1" si="0"/>
        <v/>
      </c>
      <c r="K9" s="15" t="str">
        <f t="shared" si="5"/>
        <v>A005AImported Fill MaterialCW 3110-R22m³</v>
      </c>
      <c r="L9" s="16" t="e">
        <f>MATCH(K9,'[6]Pay Items'!$K$1:$K$649,0)</f>
        <v>#N/A</v>
      </c>
      <c r="M9" s="17" t="str">
        <f t="shared" ca="1" si="1"/>
        <v>F0</v>
      </c>
      <c r="N9" s="17" t="str">
        <f t="shared" ca="1" si="2"/>
        <v>C2</v>
      </c>
      <c r="O9" s="17" t="str">
        <f t="shared" ca="1" si="3"/>
        <v>C2</v>
      </c>
    </row>
    <row r="10" spans="1:15" s="25" customFormat="1" ht="32.5" customHeight="1" x14ac:dyDescent="0.3">
      <c r="A10" s="111" t="s">
        <v>249</v>
      </c>
      <c r="B10" s="38" t="s">
        <v>103</v>
      </c>
      <c r="C10" s="37" t="s">
        <v>1077</v>
      </c>
      <c r="D10" s="114" t="s">
        <v>1294</v>
      </c>
      <c r="E10" s="28"/>
      <c r="F10" s="57"/>
      <c r="G10" s="115"/>
      <c r="H10" s="35"/>
      <c r="I10" s="53" t="s">
        <v>1078</v>
      </c>
      <c r="J10" s="24" t="str">
        <f t="shared" ca="1" si="0"/>
        <v>LOCKED</v>
      </c>
      <c r="K10" s="15" t="str">
        <f t="shared" si="5"/>
        <v>A007Supplying and Placing Sub-base MaterialCW 3110-R22</v>
      </c>
      <c r="L10" s="16" t="e">
        <f>MATCH(K10,'[6]Pay Items'!$K$1:$K$649,0)</f>
        <v>#N/A</v>
      </c>
      <c r="M10" s="17" t="str">
        <f t="shared" ca="1" si="1"/>
        <v>F0</v>
      </c>
      <c r="N10" s="17" t="str">
        <f t="shared" ca="1" si="2"/>
        <v>G</v>
      </c>
      <c r="O10" s="17" t="str">
        <f t="shared" ca="1" si="3"/>
        <v>C2</v>
      </c>
    </row>
    <row r="11" spans="1:15" s="25" customFormat="1" ht="30" customHeight="1" x14ac:dyDescent="0.3">
      <c r="A11" s="111" t="s">
        <v>1079</v>
      </c>
      <c r="B11" s="44" t="s">
        <v>350</v>
      </c>
      <c r="C11" s="37" t="s">
        <v>1080</v>
      </c>
      <c r="D11" s="43" t="s">
        <v>173</v>
      </c>
      <c r="E11" s="28" t="s">
        <v>180</v>
      </c>
      <c r="F11" s="57"/>
      <c r="G11" s="112"/>
      <c r="H11" s="35">
        <f t="shared" ref="H11:H26" si="6">ROUND(G11*F11,2)</f>
        <v>0</v>
      </c>
      <c r="I11" s="53" t="s">
        <v>1081</v>
      </c>
      <c r="J11" s="24" t="str">
        <f t="shared" ca="1" si="0"/>
        <v/>
      </c>
      <c r="K11" s="15" t="str">
        <f t="shared" si="5"/>
        <v>A007A150 mm Granular A Limestonetonne</v>
      </c>
      <c r="L11" s="16" t="e">
        <f>MATCH(K11,'[6]Pay Items'!$K$1:$K$649,0)</f>
        <v>#N/A</v>
      </c>
      <c r="M11" s="17" t="str">
        <f t="shared" ca="1" si="1"/>
        <v>F0</v>
      </c>
      <c r="N11" s="17" t="str">
        <f t="shared" ca="1" si="2"/>
        <v>C2</v>
      </c>
      <c r="O11" s="17" t="str">
        <f t="shared" ca="1" si="3"/>
        <v>C2</v>
      </c>
    </row>
    <row r="12" spans="1:15" s="25" customFormat="1" ht="34.15" customHeight="1" x14ac:dyDescent="0.3">
      <c r="A12" s="111" t="s">
        <v>1082</v>
      </c>
      <c r="B12" s="44" t="s">
        <v>350</v>
      </c>
      <c r="C12" s="37" t="s">
        <v>1295</v>
      </c>
      <c r="D12" s="43" t="s">
        <v>173</v>
      </c>
      <c r="E12" s="28" t="s">
        <v>180</v>
      </c>
      <c r="F12" s="57"/>
      <c r="G12" s="112"/>
      <c r="H12" s="35">
        <f t="shared" si="6"/>
        <v>0</v>
      </c>
      <c r="I12" s="53" t="s">
        <v>1236</v>
      </c>
      <c r="J12" s="24" t="str">
        <f t="shared" ca="1" si="0"/>
        <v/>
      </c>
      <c r="K12" s="15" t="str">
        <f t="shared" si="5"/>
        <v>A007A250 mm Granular A ^tonne</v>
      </c>
      <c r="L12" s="16" t="e">
        <f>MATCH(K12,'[6]Pay Items'!$K$1:$K$649,0)</f>
        <v>#N/A</v>
      </c>
      <c r="M12" s="17" t="str">
        <f t="shared" ca="1" si="1"/>
        <v>F0</v>
      </c>
      <c r="N12" s="17" t="str">
        <f t="shared" ca="1" si="2"/>
        <v>C2</v>
      </c>
      <c r="O12" s="17" t="str">
        <f t="shared" ca="1" si="3"/>
        <v>C2</v>
      </c>
    </row>
    <row r="13" spans="1:15" s="25" customFormat="1" ht="30" customHeight="1" x14ac:dyDescent="0.3">
      <c r="A13" s="111" t="s">
        <v>1083</v>
      </c>
      <c r="B13" s="44" t="s">
        <v>350</v>
      </c>
      <c r="C13" s="37" t="s">
        <v>1084</v>
      </c>
      <c r="D13" s="43" t="s">
        <v>173</v>
      </c>
      <c r="E13" s="28" t="s">
        <v>180</v>
      </c>
      <c r="F13" s="57"/>
      <c r="G13" s="112"/>
      <c r="H13" s="35">
        <f t="shared" si="6"/>
        <v>0</v>
      </c>
      <c r="I13" s="53" t="s">
        <v>1085</v>
      </c>
      <c r="J13" s="24" t="str">
        <f t="shared" ca="1" si="0"/>
        <v/>
      </c>
      <c r="K13" s="15" t="str">
        <f t="shared" si="5"/>
        <v>A007B150 mm Granular B Limestonetonne</v>
      </c>
      <c r="L13" s="16" t="e">
        <f>MATCH(K13,'[6]Pay Items'!$K$1:$K$649,0)</f>
        <v>#N/A</v>
      </c>
      <c r="M13" s="17" t="str">
        <f t="shared" ca="1" si="1"/>
        <v>F0</v>
      </c>
      <c r="N13" s="17" t="str">
        <f t="shared" ca="1" si="2"/>
        <v>C2</v>
      </c>
      <c r="O13" s="17" t="str">
        <f t="shared" ca="1" si="3"/>
        <v>C2</v>
      </c>
    </row>
    <row r="14" spans="1:15" s="25" customFormat="1" ht="30" customHeight="1" x14ac:dyDescent="0.3">
      <c r="A14" s="111" t="s">
        <v>1086</v>
      </c>
      <c r="B14" s="44" t="s">
        <v>350</v>
      </c>
      <c r="C14" s="37" t="s">
        <v>1087</v>
      </c>
      <c r="D14" s="43" t="s">
        <v>173</v>
      </c>
      <c r="E14" s="28" t="s">
        <v>180</v>
      </c>
      <c r="F14" s="57"/>
      <c r="G14" s="112"/>
      <c r="H14" s="35">
        <f t="shared" si="6"/>
        <v>0</v>
      </c>
      <c r="I14" s="53" t="s">
        <v>1085</v>
      </c>
      <c r="J14" s="24" t="str">
        <f t="shared" ca="1" si="0"/>
        <v/>
      </c>
      <c r="K14" s="15" t="str">
        <f t="shared" si="5"/>
        <v>A007B250 mm Granular B Recycled Concretetonne</v>
      </c>
      <c r="L14" s="16" t="e">
        <f>MATCH(K14,'[6]Pay Items'!$K$1:$K$649,0)</f>
        <v>#N/A</v>
      </c>
      <c r="M14" s="17" t="str">
        <f t="shared" ca="1" si="1"/>
        <v>F0</v>
      </c>
      <c r="N14" s="17" t="str">
        <f t="shared" ca="1" si="2"/>
        <v>C2</v>
      </c>
      <c r="O14" s="17" t="str">
        <f t="shared" ca="1" si="3"/>
        <v>C2</v>
      </c>
    </row>
    <row r="15" spans="1:15" s="25" customFormat="1" ht="30" customHeight="1" x14ac:dyDescent="0.3">
      <c r="A15" s="111" t="s">
        <v>1088</v>
      </c>
      <c r="B15" s="44" t="s">
        <v>350</v>
      </c>
      <c r="C15" s="37" t="s">
        <v>1296</v>
      </c>
      <c r="D15" s="43" t="s">
        <v>173</v>
      </c>
      <c r="E15" s="28" t="s">
        <v>180</v>
      </c>
      <c r="F15" s="57"/>
      <c r="G15" s="112"/>
      <c r="H15" s="35">
        <f t="shared" si="6"/>
        <v>0</v>
      </c>
      <c r="I15" s="53" t="s">
        <v>1237</v>
      </c>
      <c r="J15" s="24" t="str">
        <f t="shared" ca="1" si="0"/>
        <v/>
      </c>
      <c r="K15" s="15" t="str">
        <f t="shared" si="5"/>
        <v>A007B350 mm Granular B ^tonne</v>
      </c>
      <c r="L15" s="16" t="e">
        <f>MATCH(K15,'[6]Pay Items'!$K$1:$K$649,0)</f>
        <v>#N/A</v>
      </c>
      <c r="M15" s="17" t="str">
        <f t="shared" ca="1" si="1"/>
        <v>F0</v>
      </c>
      <c r="N15" s="17" t="str">
        <f t="shared" ca="1" si="2"/>
        <v>C2</v>
      </c>
      <c r="O15" s="17" t="str">
        <f t="shared" ca="1" si="3"/>
        <v>C2</v>
      </c>
    </row>
    <row r="16" spans="1:15" s="25" customFormat="1" ht="30" customHeight="1" x14ac:dyDescent="0.3">
      <c r="A16" s="111" t="s">
        <v>1089</v>
      </c>
      <c r="B16" s="44" t="s">
        <v>350</v>
      </c>
      <c r="C16" s="37" t="s">
        <v>1090</v>
      </c>
      <c r="D16" s="43" t="s">
        <v>173</v>
      </c>
      <c r="E16" s="28" t="s">
        <v>180</v>
      </c>
      <c r="F16" s="57"/>
      <c r="G16" s="112"/>
      <c r="H16" s="35">
        <f t="shared" si="6"/>
        <v>0</v>
      </c>
      <c r="I16" s="53" t="s">
        <v>1091</v>
      </c>
      <c r="J16" s="24" t="str">
        <f t="shared" ca="1" si="0"/>
        <v/>
      </c>
      <c r="K16" s="15" t="str">
        <f t="shared" si="5"/>
        <v>A007C150 mm Granular C Limestonetonne</v>
      </c>
      <c r="L16" s="16" t="e">
        <f>MATCH(K16,'[6]Pay Items'!$K$1:$K$649,0)</f>
        <v>#N/A</v>
      </c>
      <c r="M16" s="17" t="str">
        <f t="shared" ca="1" si="1"/>
        <v>F0</v>
      </c>
      <c r="N16" s="17" t="str">
        <f t="shared" ca="1" si="2"/>
        <v>C2</v>
      </c>
      <c r="O16" s="17" t="str">
        <f t="shared" ca="1" si="3"/>
        <v>C2</v>
      </c>
    </row>
    <row r="17" spans="1:15" s="25" customFormat="1" ht="30" customHeight="1" x14ac:dyDescent="0.3">
      <c r="A17" s="111" t="s">
        <v>1092</v>
      </c>
      <c r="B17" s="44" t="s">
        <v>350</v>
      </c>
      <c r="C17" s="37" t="s">
        <v>1093</v>
      </c>
      <c r="D17" s="43" t="s">
        <v>173</v>
      </c>
      <c r="E17" s="28" t="s">
        <v>180</v>
      </c>
      <c r="F17" s="57"/>
      <c r="G17" s="112"/>
      <c r="H17" s="35">
        <f t="shared" si="6"/>
        <v>0</v>
      </c>
      <c r="I17" s="53" t="s">
        <v>1094</v>
      </c>
      <c r="J17" s="24" t="str">
        <f t="shared" ca="1" si="0"/>
        <v/>
      </c>
      <c r="K17" s="15" t="str">
        <f t="shared" si="5"/>
        <v>A007C250 mm Granular C Recycled Concretetonne</v>
      </c>
      <c r="L17" s="16" t="e">
        <f>MATCH(K17,'[6]Pay Items'!$K$1:$K$649,0)</f>
        <v>#N/A</v>
      </c>
      <c r="M17" s="17" t="str">
        <f t="shared" ca="1" si="1"/>
        <v>F0</v>
      </c>
      <c r="N17" s="17" t="str">
        <f t="shared" ca="1" si="2"/>
        <v>C2</v>
      </c>
      <c r="O17" s="17" t="str">
        <f t="shared" ca="1" si="3"/>
        <v>C2</v>
      </c>
    </row>
    <row r="18" spans="1:15" s="25" customFormat="1" ht="36" customHeight="1" x14ac:dyDescent="0.3">
      <c r="A18" s="111" t="s">
        <v>1095</v>
      </c>
      <c r="B18" s="44" t="s">
        <v>350</v>
      </c>
      <c r="C18" s="37" t="s">
        <v>1297</v>
      </c>
      <c r="D18" s="43" t="s">
        <v>173</v>
      </c>
      <c r="E18" s="28" t="s">
        <v>180</v>
      </c>
      <c r="F18" s="57"/>
      <c r="G18" s="112"/>
      <c r="H18" s="35">
        <f t="shared" si="6"/>
        <v>0</v>
      </c>
      <c r="I18" s="53" t="s">
        <v>1238</v>
      </c>
      <c r="J18" s="24" t="str">
        <f t="shared" ca="1" si="0"/>
        <v/>
      </c>
      <c r="K18" s="15" t="str">
        <f t="shared" si="5"/>
        <v>A007C350 mm Granular C ^tonne</v>
      </c>
      <c r="L18" s="16" t="e">
        <f>MATCH(K18,'[6]Pay Items'!$K$1:$K$649,0)</f>
        <v>#N/A</v>
      </c>
      <c r="M18" s="17" t="str">
        <f t="shared" ca="1" si="1"/>
        <v>F0</v>
      </c>
      <c r="N18" s="17" t="str">
        <f t="shared" ca="1" si="2"/>
        <v>C2</v>
      </c>
      <c r="O18" s="17" t="str">
        <f t="shared" ca="1" si="3"/>
        <v>C2</v>
      </c>
    </row>
    <row r="19" spans="1:15" s="25" customFormat="1" ht="30" customHeight="1" x14ac:dyDescent="0.3">
      <c r="A19" s="111" t="s">
        <v>1096</v>
      </c>
      <c r="B19" s="44" t="s">
        <v>351</v>
      </c>
      <c r="C19" s="37" t="s">
        <v>1097</v>
      </c>
      <c r="D19" s="43" t="s">
        <v>173</v>
      </c>
      <c r="E19" s="28" t="s">
        <v>180</v>
      </c>
      <c r="F19" s="57"/>
      <c r="G19" s="112"/>
      <c r="H19" s="35">
        <f t="shared" si="6"/>
        <v>0</v>
      </c>
      <c r="I19" s="53" t="s">
        <v>1081</v>
      </c>
      <c r="J19" s="24" t="str">
        <f t="shared" ca="1" si="0"/>
        <v/>
      </c>
      <c r="K19" s="15" t="str">
        <f t="shared" si="5"/>
        <v>A008A1100 mm Granular A Limestonetonne</v>
      </c>
      <c r="L19" s="16" t="e">
        <f>MATCH(K19,'[6]Pay Items'!$K$1:$K$649,0)</f>
        <v>#N/A</v>
      </c>
      <c r="M19" s="17" t="str">
        <f t="shared" ca="1" si="1"/>
        <v>F0</v>
      </c>
      <c r="N19" s="17" t="str">
        <f t="shared" ca="1" si="2"/>
        <v>C2</v>
      </c>
      <c r="O19" s="17" t="str">
        <f t="shared" ca="1" si="3"/>
        <v>C2</v>
      </c>
    </row>
    <row r="20" spans="1:15" s="25" customFormat="1" ht="30" customHeight="1" x14ac:dyDescent="0.3">
      <c r="A20" s="111" t="s">
        <v>1098</v>
      </c>
      <c r="B20" s="44" t="s">
        <v>351</v>
      </c>
      <c r="C20" s="37" t="s">
        <v>1298</v>
      </c>
      <c r="D20" s="43" t="s">
        <v>173</v>
      </c>
      <c r="E20" s="28" t="s">
        <v>180</v>
      </c>
      <c r="F20" s="57"/>
      <c r="G20" s="112"/>
      <c r="H20" s="35">
        <f t="shared" si="6"/>
        <v>0</v>
      </c>
      <c r="I20" s="53" t="s">
        <v>1236</v>
      </c>
      <c r="J20" s="24" t="str">
        <f t="shared" ca="1" si="0"/>
        <v/>
      </c>
      <c r="K20" s="15" t="str">
        <f t="shared" si="5"/>
        <v>A008A2100 mm Granular A ^tonne</v>
      </c>
      <c r="L20" s="16" t="e">
        <f>MATCH(K20,'[6]Pay Items'!$K$1:$K$649,0)</f>
        <v>#N/A</v>
      </c>
      <c r="M20" s="17" t="str">
        <f t="shared" ca="1" si="1"/>
        <v>F0</v>
      </c>
      <c r="N20" s="17" t="str">
        <f t="shared" ca="1" si="2"/>
        <v>C2</v>
      </c>
      <c r="O20" s="17" t="str">
        <f t="shared" ca="1" si="3"/>
        <v>C2</v>
      </c>
    </row>
    <row r="21" spans="1:15" s="25" customFormat="1" ht="30" customHeight="1" x14ac:dyDescent="0.3">
      <c r="A21" s="111" t="s">
        <v>1099</v>
      </c>
      <c r="B21" s="44" t="s">
        <v>351</v>
      </c>
      <c r="C21" s="37" t="s">
        <v>1100</v>
      </c>
      <c r="D21" s="43" t="s">
        <v>173</v>
      </c>
      <c r="E21" s="28" t="s">
        <v>180</v>
      </c>
      <c r="F21" s="57"/>
      <c r="G21" s="112"/>
      <c r="H21" s="35">
        <f t="shared" si="6"/>
        <v>0</v>
      </c>
      <c r="I21" s="53" t="s">
        <v>1085</v>
      </c>
      <c r="J21" s="24" t="str">
        <f t="shared" ca="1" si="0"/>
        <v/>
      </c>
      <c r="K21" s="15" t="str">
        <f t="shared" si="5"/>
        <v>A008B1100 mm Granular B Limestonetonne</v>
      </c>
      <c r="L21" s="16" t="e">
        <f>MATCH(K21,'[6]Pay Items'!$K$1:$K$649,0)</f>
        <v>#N/A</v>
      </c>
      <c r="M21" s="17" t="str">
        <f t="shared" ca="1" si="1"/>
        <v>F0</v>
      </c>
      <c r="N21" s="17" t="str">
        <f t="shared" ca="1" si="2"/>
        <v>C2</v>
      </c>
      <c r="O21" s="17" t="str">
        <f t="shared" ca="1" si="3"/>
        <v>C2</v>
      </c>
    </row>
    <row r="22" spans="1:15" s="25" customFormat="1" ht="33" customHeight="1" x14ac:dyDescent="0.3">
      <c r="A22" s="111" t="s">
        <v>1101</v>
      </c>
      <c r="B22" s="44" t="s">
        <v>351</v>
      </c>
      <c r="C22" s="37" t="s">
        <v>1102</v>
      </c>
      <c r="D22" s="43" t="s">
        <v>173</v>
      </c>
      <c r="E22" s="28" t="s">
        <v>180</v>
      </c>
      <c r="F22" s="57"/>
      <c r="G22" s="112"/>
      <c r="H22" s="35">
        <f t="shared" si="6"/>
        <v>0</v>
      </c>
      <c r="I22" s="53" t="s">
        <v>1085</v>
      </c>
      <c r="J22" s="24" t="str">
        <f t="shared" ca="1" si="0"/>
        <v/>
      </c>
      <c r="K22" s="15" t="str">
        <f t="shared" si="5"/>
        <v>A008B2100 mm Granular B Recycled Concretetonne</v>
      </c>
      <c r="L22" s="16" t="e">
        <f>MATCH(K22,'[6]Pay Items'!$K$1:$K$649,0)</f>
        <v>#N/A</v>
      </c>
      <c r="M22" s="17" t="str">
        <f t="shared" ca="1" si="1"/>
        <v>F0</v>
      </c>
      <c r="N22" s="17" t="str">
        <f t="shared" ca="1" si="2"/>
        <v>C2</v>
      </c>
      <c r="O22" s="17" t="str">
        <f t="shared" ca="1" si="3"/>
        <v>C2</v>
      </c>
    </row>
    <row r="23" spans="1:15" s="25" customFormat="1" ht="30" customHeight="1" x14ac:dyDescent="0.3">
      <c r="A23" s="111" t="s">
        <v>1103</v>
      </c>
      <c r="B23" s="44" t="s">
        <v>351</v>
      </c>
      <c r="C23" s="37" t="s">
        <v>1299</v>
      </c>
      <c r="D23" s="43" t="s">
        <v>173</v>
      </c>
      <c r="E23" s="28" t="s">
        <v>180</v>
      </c>
      <c r="F23" s="57"/>
      <c r="G23" s="112"/>
      <c r="H23" s="35">
        <f t="shared" si="6"/>
        <v>0</v>
      </c>
      <c r="I23" s="53" t="s">
        <v>1237</v>
      </c>
      <c r="J23" s="24" t="str">
        <f t="shared" ca="1" si="0"/>
        <v/>
      </c>
      <c r="K23" s="15" t="str">
        <f t="shared" si="5"/>
        <v>A008B3100 mm Granular B ^tonne</v>
      </c>
      <c r="L23" s="16" t="e">
        <f>MATCH(K23,'[6]Pay Items'!$K$1:$K$649,0)</f>
        <v>#N/A</v>
      </c>
      <c r="M23" s="17" t="str">
        <f t="shared" ca="1" si="1"/>
        <v>F0</v>
      </c>
      <c r="N23" s="17" t="str">
        <f t="shared" ca="1" si="2"/>
        <v>C2</v>
      </c>
      <c r="O23" s="17" t="str">
        <f t="shared" ca="1" si="3"/>
        <v>C2</v>
      </c>
    </row>
    <row r="24" spans="1:15" s="25" customFormat="1" ht="30" customHeight="1" x14ac:dyDescent="0.3">
      <c r="A24" s="111" t="s">
        <v>1104</v>
      </c>
      <c r="B24" s="44" t="s">
        <v>351</v>
      </c>
      <c r="C24" s="37" t="s">
        <v>1105</v>
      </c>
      <c r="D24" s="43" t="s">
        <v>173</v>
      </c>
      <c r="E24" s="28" t="s">
        <v>180</v>
      </c>
      <c r="F24" s="57"/>
      <c r="G24" s="112"/>
      <c r="H24" s="35">
        <f t="shared" si="6"/>
        <v>0</v>
      </c>
      <c r="I24" s="53" t="s">
        <v>1091</v>
      </c>
      <c r="J24" s="24" t="str">
        <f t="shared" ca="1" si="0"/>
        <v/>
      </c>
      <c r="K24" s="15" t="str">
        <f t="shared" si="5"/>
        <v>A008C1100 mm Granular C Limestonetonne</v>
      </c>
      <c r="L24" s="16" t="e">
        <f>MATCH(K24,'[6]Pay Items'!$K$1:$K$649,0)</f>
        <v>#N/A</v>
      </c>
      <c r="M24" s="17" t="str">
        <f t="shared" ca="1" si="1"/>
        <v>F0</v>
      </c>
      <c r="N24" s="17" t="str">
        <f t="shared" ca="1" si="2"/>
        <v>C2</v>
      </c>
      <c r="O24" s="17" t="str">
        <f t="shared" ca="1" si="3"/>
        <v>C2</v>
      </c>
    </row>
    <row r="25" spans="1:15" s="25" customFormat="1" ht="30" customHeight="1" x14ac:dyDescent="0.3">
      <c r="A25" s="111" t="s">
        <v>1106</v>
      </c>
      <c r="B25" s="44" t="s">
        <v>351</v>
      </c>
      <c r="C25" s="37" t="s">
        <v>1107</v>
      </c>
      <c r="D25" s="43" t="s">
        <v>173</v>
      </c>
      <c r="E25" s="28" t="s">
        <v>180</v>
      </c>
      <c r="F25" s="57"/>
      <c r="G25" s="112"/>
      <c r="H25" s="35">
        <f t="shared" si="6"/>
        <v>0</v>
      </c>
      <c r="I25" s="53" t="s">
        <v>1094</v>
      </c>
      <c r="J25" s="24" t="str">
        <f t="shared" ca="1" si="0"/>
        <v/>
      </c>
      <c r="K25" s="15" t="str">
        <f t="shared" si="5"/>
        <v>A008C2100 mm Granular C Recycled Concretetonne</v>
      </c>
      <c r="L25" s="16" t="e">
        <f>MATCH(K25,'[6]Pay Items'!$K$1:$K$649,0)</f>
        <v>#N/A</v>
      </c>
      <c r="M25" s="17" t="str">
        <f t="shared" ca="1" si="1"/>
        <v>F0</v>
      </c>
      <c r="N25" s="17" t="str">
        <f t="shared" ca="1" si="2"/>
        <v>C2</v>
      </c>
      <c r="O25" s="17" t="str">
        <f t="shared" ca="1" si="3"/>
        <v>C2</v>
      </c>
    </row>
    <row r="26" spans="1:15" s="25" customFormat="1" ht="30" customHeight="1" x14ac:dyDescent="0.3">
      <c r="A26" s="111" t="s">
        <v>1108</v>
      </c>
      <c r="B26" s="44" t="s">
        <v>351</v>
      </c>
      <c r="C26" s="37" t="s">
        <v>1300</v>
      </c>
      <c r="D26" s="43" t="s">
        <v>173</v>
      </c>
      <c r="E26" s="28" t="s">
        <v>180</v>
      </c>
      <c r="F26" s="57"/>
      <c r="G26" s="112"/>
      <c r="H26" s="35">
        <f t="shared" si="6"/>
        <v>0</v>
      </c>
      <c r="I26" s="53" t="s">
        <v>1238</v>
      </c>
      <c r="J26" s="24" t="str">
        <f t="shared" ca="1" si="0"/>
        <v/>
      </c>
      <c r="K26" s="15" t="str">
        <f t="shared" si="5"/>
        <v>A008C3100 mm Granular C ^tonne</v>
      </c>
      <c r="L26" s="16" t="e">
        <f>MATCH(K26,'[6]Pay Items'!$K$1:$K$649,0)</f>
        <v>#N/A</v>
      </c>
      <c r="M26" s="17" t="str">
        <f t="shared" ca="1" si="1"/>
        <v>F0</v>
      </c>
      <c r="N26" s="17" t="str">
        <f t="shared" ca="1" si="2"/>
        <v>C2</v>
      </c>
      <c r="O26" s="17" t="str">
        <f t="shared" ca="1" si="3"/>
        <v>C2</v>
      </c>
    </row>
    <row r="27" spans="1:15" s="25" customFormat="1" ht="38.5" customHeight="1" x14ac:dyDescent="0.3">
      <c r="A27" s="111" t="s">
        <v>250</v>
      </c>
      <c r="B27" s="38" t="s">
        <v>105</v>
      </c>
      <c r="C27" s="37" t="s">
        <v>319</v>
      </c>
      <c r="D27" s="114" t="s">
        <v>1293</v>
      </c>
      <c r="E27" s="28"/>
      <c r="F27" s="57"/>
      <c r="G27" s="115"/>
      <c r="H27" s="35"/>
      <c r="I27" s="53" t="s">
        <v>1109</v>
      </c>
      <c r="J27" s="24" t="str">
        <f t="shared" ca="1" si="0"/>
        <v>LOCKED</v>
      </c>
      <c r="K27" s="15" t="str">
        <f t="shared" si="5"/>
        <v>A010Supplying and Placing Base Course MaterialCW 3110-R22</v>
      </c>
      <c r="L27" s="16" t="e">
        <f>MATCH(K27,'[6]Pay Items'!$K$1:$K$649,0)</f>
        <v>#N/A</v>
      </c>
      <c r="M27" s="17" t="str">
        <f t="shared" ca="1" si="1"/>
        <v>F0</v>
      </c>
      <c r="N27" s="17" t="str">
        <f t="shared" ca="1" si="2"/>
        <v>G</v>
      </c>
      <c r="O27" s="17" t="str">
        <f t="shared" ca="1" si="3"/>
        <v>C2</v>
      </c>
    </row>
    <row r="28" spans="1:15" s="25" customFormat="1" ht="36" customHeight="1" x14ac:dyDescent="0.3">
      <c r="A28" s="111" t="s">
        <v>1110</v>
      </c>
      <c r="B28" s="44" t="s">
        <v>350</v>
      </c>
      <c r="C28" s="37" t="s">
        <v>1111</v>
      </c>
      <c r="D28" s="43" t="s">
        <v>173</v>
      </c>
      <c r="E28" s="28" t="s">
        <v>179</v>
      </c>
      <c r="F28" s="57"/>
      <c r="G28" s="112"/>
      <c r="H28" s="35">
        <f t="shared" ref="H28:H40" si="7">ROUND(G28*F28,2)</f>
        <v>0</v>
      </c>
      <c r="I28" s="53" t="s">
        <v>1081</v>
      </c>
      <c r="J28" s="24" t="str">
        <f t="shared" ca="1" si="0"/>
        <v/>
      </c>
      <c r="K28" s="15" t="str">
        <f t="shared" si="5"/>
        <v>A010A1Base Course Material - Granular A Limestonem³</v>
      </c>
      <c r="L28" s="16" t="e">
        <f>MATCH(K28,'[6]Pay Items'!$K$1:$K$649,0)</f>
        <v>#N/A</v>
      </c>
      <c r="M28" s="17" t="str">
        <f t="shared" ca="1" si="1"/>
        <v>F0</v>
      </c>
      <c r="N28" s="17" t="str">
        <f t="shared" ca="1" si="2"/>
        <v>C2</v>
      </c>
      <c r="O28" s="17" t="str">
        <f t="shared" ca="1" si="3"/>
        <v>C2</v>
      </c>
    </row>
    <row r="29" spans="1:15" s="25" customFormat="1" ht="34.9" customHeight="1" x14ac:dyDescent="0.3">
      <c r="A29" s="111" t="s">
        <v>1112</v>
      </c>
      <c r="B29" s="44" t="s">
        <v>350</v>
      </c>
      <c r="C29" s="37" t="s">
        <v>1301</v>
      </c>
      <c r="D29" s="43" t="s">
        <v>173</v>
      </c>
      <c r="E29" s="28" t="s">
        <v>179</v>
      </c>
      <c r="F29" s="57"/>
      <c r="G29" s="112"/>
      <c r="H29" s="35">
        <f t="shared" si="7"/>
        <v>0</v>
      </c>
      <c r="I29" s="53" t="s">
        <v>1236</v>
      </c>
      <c r="J29" s="24" t="str">
        <f t="shared" ca="1" si="0"/>
        <v/>
      </c>
      <c r="K29" s="15" t="str">
        <f t="shared" si="5"/>
        <v>A010A2Base Course Material - Granular A ^m³</v>
      </c>
      <c r="L29" s="16" t="e">
        <f>MATCH(K29,'[6]Pay Items'!$K$1:$K$649,0)</f>
        <v>#N/A</v>
      </c>
      <c r="M29" s="17" t="str">
        <f t="shared" ca="1" si="1"/>
        <v>F0</v>
      </c>
      <c r="N29" s="17" t="str">
        <f t="shared" ca="1" si="2"/>
        <v>C2</v>
      </c>
      <c r="O29" s="17" t="str">
        <f t="shared" ca="1" si="3"/>
        <v>C2</v>
      </c>
    </row>
    <row r="30" spans="1:15" s="25" customFormat="1" ht="35.25" customHeight="1" x14ac:dyDescent="0.3">
      <c r="A30" s="111" t="s">
        <v>1113</v>
      </c>
      <c r="B30" s="44" t="s">
        <v>350</v>
      </c>
      <c r="C30" s="37" t="s">
        <v>1114</v>
      </c>
      <c r="D30" s="43" t="s">
        <v>173</v>
      </c>
      <c r="E30" s="28" t="s">
        <v>179</v>
      </c>
      <c r="F30" s="57"/>
      <c r="G30" s="112"/>
      <c r="H30" s="35">
        <f t="shared" si="7"/>
        <v>0</v>
      </c>
      <c r="I30" s="53" t="s">
        <v>1085</v>
      </c>
      <c r="J30" s="24" t="str">
        <f t="shared" ca="1" si="0"/>
        <v/>
      </c>
      <c r="K30" s="15" t="str">
        <f t="shared" si="5"/>
        <v>A010B1Base Course Material - Granular B Limestonem³</v>
      </c>
      <c r="L30" s="16" t="e">
        <f>MATCH(K30,'[6]Pay Items'!$K$1:$K$649,0)</f>
        <v>#N/A</v>
      </c>
      <c r="M30" s="17" t="str">
        <f t="shared" ca="1" si="1"/>
        <v>F0</v>
      </c>
      <c r="N30" s="17" t="str">
        <f t="shared" ca="1" si="2"/>
        <v>C2</v>
      </c>
      <c r="O30" s="17" t="str">
        <f t="shared" ca="1" si="3"/>
        <v>C2</v>
      </c>
    </row>
    <row r="31" spans="1:15" s="25" customFormat="1" ht="35.25" customHeight="1" x14ac:dyDescent="0.3">
      <c r="A31" s="111" t="s">
        <v>1115</v>
      </c>
      <c r="B31" s="44" t="s">
        <v>350</v>
      </c>
      <c r="C31" s="37" t="s">
        <v>1116</v>
      </c>
      <c r="D31" s="43" t="s">
        <v>173</v>
      </c>
      <c r="E31" s="28" t="s">
        <v>179</v>
      </c>
      <c r="F31" s="57"/>
      <c r="G31" s="112"/>
      <c r="H31" s="35">
        <f t="shared" si="7"/>
        <v>0</v>
      </c>
      <c r="I31" s="53" t="s">
        <v>1085</v>
      </c>
      <c r="J31" s="24" t="str">
        <f t="shared" ca="1" si="0"/>
        <v/>
      </c>
      <c r="K31" s="15" t="str">
        <f t="shared" si="5"/>
        <v>A010B2Base Course Material - Granular B Recycled Concretem³</v>
      </c>
      <c r="L31" s="16" t="e">
        <f>MATCH(K31,'[6]Pay Items'!$K$1:$K$649,0)</f>
        <v>#N/A</v>
      </c>
      <c r="M31" s="17" t="str">
        <f t="shared" ca="1" si="1"/>
        <v>F0</v>
      </c>
      <c r="N31" s="17" t="str">
        <f t="shared" ca="1" si="2"/>
        <v>C2</v>
      </c>
      <c r="O31" s="17" t="str">
        <f t="shared" ca="1" si="3"/>
        <v>C2</v>
      </c>
    </row>
    <row r="32" spans="1:15" s="25" customFormat="1" ht="30" customHeight="1" x14ac:dyDescent="0.3">
      <c r="A32" s="111" t="s">
        <v>1117</v>
      </c>
      <c r="B32" s="44" t="s">
        <v>350</v>
      </c>
      <c r="C32" s="37" t="s">
        <v>1302</v>
      </c>
      <c r="D32" s="43" t="s">
        <v>173</v>
      </c>
      <c r="E32" s="28" t="s">
        <v>179</v>
      </c>
      <c r="F32" s="57"/>
      <c r="G32" s="112"/>
      <c r="H32" s="35">
        <f t="shared" si="7"/>
        <v>0</v>
      </c>
      <c r="I32" s="53" t="s">
        <v>1237</v>
      </c>
      <c r="J32" s="24" t="str">
        <f t="shared" ca="1" si="0"/>
        <v/>
      </c>
      <c r="K32" s="15" t="str">
        <f t="shared" si="5"/>
        <v>A010B3Base Course Material - Granular B ^m³</v>
      </c>
      <c r="L32" s="16" t="e">
        <f>MATCH(K32,'[6]Pay Items'!$K$1:$K$649,0)</f>
        <v>#N/A</v>
      </c>
      <c r="M32" s="17" t="str">
        <f t="shared" ca="1" si="1"/>
        <v>F0</v>
      </c>
      <c r="N32" s="17" t="str">
        <f t="shared" ca="1" si="2"/>
        <v>C2</v>
      </c>
      <c r="O32" s="17" t="str">
        <f t="shared" ca="1" si="3"/>
        <v>C2</v>
      </c>
    </row>
    <row r="33" spans="1:15" s="25" customFormat="1" ht="36.75" customHeight="1" x14ac:dyDescent="0.3">
      <c r="A33" s="111" t="s">
        <v>1118</v>
      </c>
      <c r="B33" s="44" t="s">
        <v>350</v>
      </c>
      <c r="C33" s="37" t="s">
        <v>1119</v>
      </c>
      <c r="D33" s="43" t="s">
        <v>173</v>
      </c>
      <c r="E33" s="28" t="s">
        <v>179</v>
      </c>
      <c r="F33" s="57"/>
      <c r="G33" s="112"/>
      <c r="H33" s="35">
        <f t="shared" si="7"/>
        <v>0</v>
      </c>
      <c r="I33" s="53" t="s">
        <v>1091</v>
      </c>
      <c r="J33" s="24" t="str">
        <f t="shared" ca="1" si="0"/>
        <v/>
      </c>
      <c r="K33" s="15" t="str">
        <f t="shared" si="5"/>
        <v>A010C1Base Course Material - Granular C Limestonem³</v>
      </c>
      <c r="L33" s="16" t="e">
        <f>MATCH(K33,'[6]Pay Items'!$K$1:$K$649,0)</f>
        <v>#N/A</v>
      </c>
      <c r="M33" s="17" t="str">
        <f t="shared" ca="1" si="1"/>
        <v>F0</v>
      </c>
      <c r="N33" s="17" t="str">
        <f t="shared" ca="1" si="2"/>
        <v>C2</v>
      </c>
      <c r="O33" s="17" t="str">
        <f t="shared" ca="1" si="3"/>
        <v>C2</v>
      </c>
    </row>
    <row r="34" spans="1:15" s="25" customFormat="1" ht="36.75" customHeight="1" x14ac:dyDescent="0.3">
      <c r="A34" s="111" t="s">
        <v>1120</v>
      </c>
      <c r="B34" s="44" t="s">
        <v>350</v>
      </c>
      <c r="C34" s="37" t="s">
        <v>1121</v>
      </c>
      <c r="D34" s="43" t="s">
        <v>173</v>
      </c>
      <c r="E34" s="28" t="s">
        <v>179</v>
      </c>
      <c r="F34" s="57"/>
      <c r="G34" s="112"/>
      <c r="H34" s="35">
        <f t="shared" si="7"/>
        <v>0</v>
      </c>
      <c r="I34" s="53" t="s">
        <v>1094</v>
      </c>
      <c r="J34" s="24" t="str">
        <f t="shared" ca="1" si="0"/>
        <v/>
      </c>
      <c r="K34" s="15" t="str">
        <f t="shared" si="5"/>
        <v>A010C2Base Course Material - Granular C Recycled Concretem³</v>
      </c>
      <c r="L34" s="16" t="e">
        <f>MATCH(K34,'[6]Pay Items'!$K$1:$K$649,0)</f>
        <v>#N/A</v>
      </c>
      <c r="M34" s="17" t="str">
        <f t="shared" ca="1" si="1"/>
        <v>F0</v>
      </c>
      <c r="N34" s="17" t="str">
        <f t="shared" ca="1" si="2"/>
        <v>C2</v>
      </c>
      <c r="O34" s="17" t="str">
        <f t="shared" ca="1" si="3"/>
        <v>C2</v>
      </c>
    </row>
    <row r="35" spans="1:15" s="25" customFormat="1" ht="30" customHeight="1" x14ac:dyDescent="0.3">
      <c r="A35" s="111" t="s">
        <v>1122</v>
      </c>
      <c r="B35" s="44" t="s">
        <v>350</v>
      </c>
      <c r="C35" s="37" t="s">
        <v>1303</v>
      </c>
      <c r="D35" s="43" t="s">
        <v>173</v>
      </c>
      <c r="E35" s="28" t="s">
        <v>179</v>
      </c>
      <c r="F35" s="57"/>
      <c r="G35" s="112"/>
      <c r="H35" s="35">
        <f t="shared" si="7"/>
        <v>0</v>
      </c>
      <c r="I35" s="53" t="s">
        <v>1238</v>
      </c>
      <c r="J35" s="24" t="str">
        <f t="shared" ca="1" si="0"/>
        <v/>
      </c>
      <c r="K35" s="15" t="str">
        <f t="shared" si="5"/>
        <v>A010C3Base Course Material - Granular C ^m³</v>
      </c>
      <c r="L35" s="16" t="e">
        <f>MATCH(K35,'[6]Pay Items'!$K$1:$K$649,0)</f>
        <v>#N/A</v>
      </c>
      <c r="M35" s="17" t="str">
        <f t="shared" ca="1" si="1"/>
        <v>F0</v>
      </c>
      <c r="N35" s="17" t="str">
        <f t="shared" ca="1" si="2"/>
        <v>C2</v>
      </c>
      <c r="O35" s="17" t="str">
        <f t="shared" ca="1" si="3"/>
        <v>C2</v>
      </c>
    </row>
    <row r="36" spans="1:15" s="25" customFormat="1" ht="30" customHeight="1" x14ac:dyDescent="0.3">
      <c r="A36" s="113" t="s">
        <v>251</v>
      </c>
      <c r="B36" s="38" t="s">
        <v>106</v>
      </c>
      <c r="C36" s="37" t="s">
        <v>115</v>
      </c>
      <c r="D36" s="114" t="s">
        <v>1293</v>
      </c>
      <c r="E36" s="28" t="s">
        <v>179</v>
      </c>
      <c r="F36" s="57"/>
      <c r="G36" s="112"/>
      <c r="H36" s="35">
        <f t="shared" si="7"/>
        <v>0</v>
      </c>
      <c r="I36" s="53"/>
      <c r="J36" s="24" t="str">
        <f t="shared" ca="1" si="0"/>
        <v/>
      </c>
      <c r="K36" s="15" t="str">
        <f t="shared" si="5"/>
        <v>A011Asphalt Cuttings Base Course MaterialCW 3110-R22m³</v>
      </c>
      <c r="L36" s="16" t="e">
        <f>MATCH(K36,'[6]Pay Items'!$K$1:$K$649,0)</f>
        <v>#N/A</v>
      </c>
      <c r="M36" s="17" t="str">
        <f t="shared" ca="1" si="1"/>
        <v>F0</v>
      </c>
      <c r="N36" s="17" t="str">
        <f t="shared" ca="1" si="2"/>
        <v>C2</v>
      </c>
      <c r="O36" s="17" t="str">
        <f t="shared" ca="1" si="3"/>
        <v>C2</v>
      </c>
    </row>
    <row r="37" spans="1:15" s="25" customFormat="1" ht="30" customHeight="1" x14ac:dyDescent="0.3">
      <c r="A37" s="113" t="s">
        <v>252</v>
      </c>
      <c r="B37" s="38" t="s">
        <v>107</v>
      </c>
      <c r="C37" s="37" t="s">
        <v>108</v>
      </c>
      <c r="D37" s="114" t="s">
        <v>1293</v>
      </c>
      <c r="E37" s="28" t="s">
        <v>178</v>
      </c>
      <c r="F37" s="57"/>
      <c r="G37" s="112"/>
      <c r="H37" s="35">
        <f t="shared" si="7"/>
        <v>0</v>
      </c>
      <c r="I37" s="53" t="s">
        <v>605</v>
      </c>
      <c r="J37" s="24" t="str">
        <f t="shared" ca="1" si="0"/>
        <v/>
      </c>
      <c r="K37" s="15" t="str">
        <f t="shared" si="5"/>
        <v>A012Grading of BoulevardsCW 3110-R22m²</v>
      </c>
      <c r="L37" s="16" t="e">
        <f>MATCH(K37,'[6]Pay Items'!$K$1:$K$649,0)</f>
        <v>#N/A</v>
      </c>
      <c r="M37" s="17" t="str">
        <f t="shared" ca="1" si="1"/>
        <v>F0</v>
      </c>
      <c r="N37" s="17" t="str">
        <f t="shared" ca="1" si="2"/>
        <v>C2</v>
      </c>
      <c r="O37" s="17" t="str">
        <f t="shared" ca="1" si="3"/>
        <v>C2</v>
      </c>
    </row>
    <row r="38" spans="1:15" s="25" customFormat="1" ht="30" customHeight="1" x14ac:dyDescent="0.3">
      <c r="A38" s="111" t="s">
        <v>253</v>
      </c>
      <c r="B38" s="38" t="s">
        <v>109</v>
      </c>
      <c r="C38" s="37" t="s">
        <v>320</v>
      </c>
      <c r="D38" s="114" t="s">
        <v>1294</v>
      </c>
      <c r="E38" s="28" t="s">
        <v>178</v>
      </c>
      <c r="F38" s="57"/>
      <c r="G38" s="112"/>
      <c r="H38" s="35">
        <f t="shared" si="7"/>
        <v>0</v>
      </c>
      <c r="I38" s="53"/>
      <c r="J38" s="24" t="str">
        <f t="shared" ca="1" si="0"/>
        <v/>
      </c>
      <c r="K38" s="15" t="str">
        <f t="shared" si="5"/>
        <v>A013Ditch GradingCW 3110-R22m²</v>
      </c>
      <c r="L38" s="16" t="e">
        <f>MATCH(K38,'[6]Pay Items'!$K$1:$K$649,0)</f>
        <v>#N/A</v>
      </c>
      <c r="M38" s="17" t="str">
        <f t="shared" ca="1" si="1"/>
        <v>F0</v>
      </c>
      <c r="N38" s="17" t="str">
        <f t="shared" ca="1" si="2"/>
        <v>C2</v>
      </c>
      <c r="O38" s="17" t="str">
        <f t="shared" ca="1" si="3"/>
        <v>C2</v>
      </c>
    </row>
    <row r="39" spans="1:15" s="25" customFormat="1" ht="30" customHeight="1" x14ac:dyDescent="0.3">
      <c r="A39" s="113" t="s">
        <v>254</v>
      </c>
      <c r="B39" s="38" t="s">
        <v>111</v>
      </c>
      <c r="C39" s="37" t="s">
        <v>110</v>
      </c>
      <c r="D39" s="114" t="s">
        <v>1294</v>
      </c>
      <c r="E39" s="28" t="s">
        <v>179</v>
      </c>
      <c r="F39" s="57"/>
      <c r="G39" s="112"/>
      <c r="H39" s="35">
        <f t="shared" si="7"/>
        <v>0</v>
      </c>
      <c r="I39" s="58"/>
      <c r="J39" s="24" t="str">
        <f t="shared" ca="1" si="0"/>
        <v/>
      </c>
      <c r="K39" s="15" t="str">
        <f t="shared" si="5"/>
        <v>A014Boulevard ExcavationCW 3110-R22m³</v>
      </c>
      <c r="L39" s="16" t="e">
        <f>MATCH(K39,'[6]Pay Items'!$K$1:$K$649,0)</f>
        <v>#N/A</v>
      </c>
      <c r="M39" s="17" t="str">
        <f t="shared" ca="1" si="1"/>
        <v>F0</v>
      </c>
      <c r="N39" s="17" t="str">
        <f t="shared" ca="1" si="2"/>
        <v>C2</v>
      </c>
      <c r="O39" s="17" t="str">
        <f t="shared" ca="1" si="3"/>
        <v>C2</v>
      </c>
    </row>
    <row r="40" spans="1:15" s="25" customFormat="1" ht="30" customHeight="1" x14ac:dyDescent="0.3">
      <c r="A40" s="113" t="s">
        <v>440</v>
      </c>
      <c r="B40" s="38" t="s">
        <v>112</v>
      </c>
      <c r="C40" s="37" t="s">
        <v>307</v>
      </c>
      <c r="D40" s="114" t="s">
        <v>1294</v>
      </c>
      <c r="E40" s="28" t="s">
        <v>179</v>
      </c>
      <c r="F40" s="57"/>
      <c r="G40" s="112"/>
      <c r="H40" s="35">
        <f t="shared" si="7"/>
        <v>0</v>
      </c>
      <c r="I40" s="58"/>
      <c r="J40" s="24" t="str">
        <f t="shared" ca="1" si="0"/>
        <v/>
      </c>
      <c r="K40" s="15" t="str">
        <f t="shared" si="5"/>
        <v>A015Ditch ExcavationCW 3110-R22m³</v>
      </c>
      <c r="L40" s="16" t="e">
        <f>MATCH(K40,'[6]Pay Items'!$K$1:$K$649,0)</f>
        <v>#N/A</v>
      </c>
      <c r="M40" s="17" t="str">
        <f t="shared" ca="1" si="1"/>
        <v>F0</v>
      </c>
      <c r="N40" s="17" t="str">
        <f t="shared" ca="1" si="2"/>
        <v>C2</v>
      </c>
      <c r="O40" s="17" t="str">
        <f t="shared" ca="1" si="3"/>
        <v>C2</v>
      </c>
    </row>
    <row r="41" spans="1:15" s="25" customFormat="1" ht="30" customHeight="1" x14ac:dyDescent="0.3">
      <c r="A41" s="111" t="s">
        <v>255</v>
      </c>
      <c r="B41" s="38" t="s">
        <v>113</v>
      </c>
      <c r="C41" s="37" t="s">
        <v>321</v>
      </c>
      <c r="D41" s="114" t="s">
        <v>1294</v>
      </c>
      <c r="E41" s="28"/>
      <c r="F41" s="57"/>
      <c r="G41" s="115"/>
      <c r="H41" s="35"/>
      <c r="I41" s="53"/>
      <c r="J41" s="24" t="str">
        <f t="shared" ca="1" si="0"/>
        <v>LOCKED</v>
      </c>
      <c r="K41" s="15" t="str">
        <f t="shared" si="5"/>
        <v>A016Removal of Existing Concrete BasesCW 3110-R22</v>
      </c>
      <c r="L41" s="16" t="e">
        <f>MATCH(K41,'[6]Pay Items'!$K$1:$K$649,0)</f>
        <v>#N/A</v>
      </c>
      <c r="M41" s="17" t="str">
        <f t="shared" ca="1" si="1"/>
        <v>F0</v>
      </c>
      <c r="N41" s="17" t="str">
        <f t="shared" ca="1" si="2"/>
        <v>G</v>
      </c>
      <c r="O41" s="17" t="str">
        <f t="shared" ca="1" si="3"/>
        <v>C2</v>
      </c>
    </row>
    <row r="42" spans="1:15" s="25" customFormat="1" ht="30" customHeight="1" x14ac:dyDescent="0.3">
      <c r="A42" s="113" t="s">
        <v>256</v>
      </c>
      <c r="B42" s="44" t="s">
        <v>350</v>
      </c>
      <c r="C42" s="37" t="s">
        <v>876</v>
      </c>
      <c r="D42" s="43" t="s">
        <v>173</v>
      </c>
      <c r="E42" s="28" t="s">
        <v>181</v>
      </c>
      <c r="F42" s="57"/>
      <c r="G42" s="112"/>
      <c r="H42" s="35">
        <f t="shared" ref="H42:H49" si="8">ROUND(G42*F42,2)</f>
        <v>0</v>
      </c>
      <c r="I42" s="53"/>
      <c r="J42" s="24" t="str">
        <f t="shared" ca="1" si="0"/>
        <v/>
      </c>
      <c r="K42" s="15" t="str">
        <f t="shared" si="5"/>
        <v>A017600 mm Diameter or Lesseach</v>
      </c>
      <c r="L42" s="16" t="e">
        <f>MATCH(K42,'[6]Pay Items'!$K$1:$K$649,0)</f>
        <v>#N/A</v>
      </c>
      <c r="M42" s="17" t="str">
        <f t="shared" ca="1" si="1"/>
        <v>F0</v>
      </c>
      <c r="N42" s="17" t="str">
        <f t="shared" ca="1" si="2"/>
        <v>C2</v>
      </c>
      <c r="O42" s="17" t="str">
        <f t="shared" ca="1" si="3"/>
        <v>C2</v>
      </c>
    </row>
    <row r="43" spans="1:15" s="25" customFormat="1" ht="30" customHeight="1" x14ac:dyDescent="0.3">
      <c r="A43" s="113" t="s">
        <v>441</v>
      </c>
      <c r="B43" s="44" t="s">
        <v>351</v>
      </c>
      <c r="C43" s="37" t="s">
        <v>322</v>
      </c>
      <c r="D43" s="43" t="s">
        <v>173</v>
      </c>
      <c r="E43" s="28" t="s">
        <v>181</v>
      </c>
      <c r="F43" s="57"/>
      <c r="G43" s="112"/>
      <c r="H43" s="35">
        <f t="shared" si="8"/>
        <v>0</v>
      </c>
      <c r="I43" s="53"/>
      <c r="J43" s="24" t="str">
        <f t="shared" ca="1" si="0"/>
        <v/>
      </c>
      <c r="K43" s="15" t="str">
        <f t="shared" si="5"/>
        <v>A018Greater than 600 mm Diametereach</v>
      </c>
      <c r="L43" s="16" t="e">
        <f>MATCH(K43,'[6]Pay Items'!$K$1:$K$649,0)</f>
        <v>#N/A</v>
      </c>
      <c r="M43" s="17" t="str">
        <f t="shared" ca="1" si="1"/>
        <v>F0</v>
      </c>
      <c r="N43" s="17" t="str">
        <f t="shared" ca="1" si="2"/>
        <v>C2</v>
      </c>
      <c r="O43" s="17" t="str">
        <f t="shared" ca="1" si="3"/>
        <v>C2</v>
      </c>
    </row>
    <row r="44" spans="1:15" s="25" customFormat="1" ht="30" customHeight="1" x14ac:dyDescent="0.3">
      <c r="A44" s="113" t="s">
        <v>257</v>
      </c>
      <c r="B44" s="38" t="s">
        <v>308</v>
      </c>
      <c r="C44" s="37" t="s">
        <v>323</v>
      </c>
      <c r="D44" s="114" t="s">
        <v>1294</v>
      </c>
      <c r="E44" s="28" t="s">
        <v>180</v>
      </c>
      <c r="F44" s="57"/>
      <c r="G44" s="112"/>
      <c r="H44" s="35">
        <f t="shared" si="8"/>
        <v>0</v>
      </c>
      <c r="I44" s="58"/>
      <c r="J44" s="24" t="str">
        <f t="shared" ca="1" si="0"/>
        <v/>
      </c>
      <c r="K44" s="15" t="str">
        <f t="shared" si="5"/>
        <v>A020Supplying and Placing LimeCW 3110-R22tonne</v>
      </c>
      <c r="L44" s="16" t="e">
        <f>MATCH(K44,'[6]Pay Items'!$K$1:$K$649,0)</f>
        <v>#N/A</v>
      </c>
      <c r="M44" s="17" t="str">
        <f t="shared" ca="1" si="1"/>
        <v>F0</v>
      </c>
      <c r="N44" s="17" t="str">
        <f t="shared" ca="1" si="2"/>
        <v>C2</v>
      </c>
      <c r="O44" s="17" t="str">
        <f t="shared" ca="1" si="3"/>
        <v>C2</v>
      </c>
    </row>
    <row r="45" spans="1:15" s="25" customFormat="1" ht="37.5" customHeight="1" x14ac:dyDescent="0.3">
      <c r="A45" s="113" t="s">
        <v>258</v>
      </c>
      <c r="B45" s="38" t="s">
        <v>309</v>
      </c>
      <c r="C45" s="37" t="s">
        <v>324</v>
      </c>
      <c r="D45" s="114" t="s">
        <v>1294</v>
      </c>
      <c r="E45" s="28" t="s">
        <v>180</v>
      </c>
      <c r="F45" s="57"/>
      <c r="G45" s="112"/>
      <c r="H45" s="35">
        <f t="shared" si="8"/>
        <v>0</v>
      </c>
      <c r="I45" s="58"/>
      <c r="J45" s="24" t="str">
        <f t="shared" ca="1" si="0"/>
        <v/>
      </c>
      <c r="K45" s="15" t="str">
        <f t="shared" si="5"/>
        <v>A021Supplying and Placing Portland CementCW 3110-R22tonne</v>
      </c>
      <c r="L45" s="16" t="e">
        <f>MATCH(K45,'[6]Pay Items'!$K$1:$K$649,0)</f>
        <v>#N/A</v>
      </c>
      <c r="M45" s="17" t="str">
        <f t="shared" ca="1" si="1"/>
        <v>F0</v>
      </c>
      <c r="N45" s="17" t="str">
        <f t="shared" ca="1" si="2"/>
        <v>C2</v>
      </c>
      <c r="O45" s="17" t="str">
        <f t="shared" ca="1" si="3"/>
        <v>C2</v>
      </c>
    </row>
    <row r="46" spans="1:15" s="25" customFormat="1" ht="33" customHeight="1" x14ac:dyDescent="0.3">
      <c r="A46" s="111" t="s">
        <v>259</v>
      </c>
      <c r="B46" s="38" t="s">
        <v>738</v>
      </c>
      <c r="C46" s="37" t="s">
        <v>1123</v>
      </c>
      <c r="D46" s="114" t="s">
        <v>1124</v>
      </c>
      <c r="E46" s="28"/>
      <c r="F46" s="57"/>
      <c r="G46" s="116"/>
      <c r="H46" s="35">
        <f t="shared" si="8"/>
        <v>0</v>
      </c>
      <c r="I46" s="53"/>
      <c r="J46" s="24" t="str">
        <f t="shared" ca="1" si="0"/>
        <v>LOCKED</v>
      </c>
      <c r="K46" s="15" t="str">
        <f t="shared" si="5"/>
        <v>A022Geotextile FabricCW 3130-R5</v>
      </c>
      <c r="L46" s="16" t="e">
        <f>MATCH(K46,'[6]Pay Items'!$K$1:$K$649,0)</f>
        <v>#N/A</v>
      </c>
      <c r="M46" s="17" t="str">
        <f t="shared" ca="1" si="1"/>
        <v>F0</v>
      </c>
      <c r="N46" s="17" t="str">
        <f t="shared" ca="1" si="2"/>
        <v>C2</v>
      </c>
      <c r="O46" s="17" t="str">
        <f t="shared" ca="1" si="3"/>
        <v>C2</v>
      </c>
    </row>
    <row r="47" spans="1:15" s="25" customFormat="1" ht="30" customHeight="1" x14ac:dyDescent="0.3">
      <c r="A47" s="111" t="s">
        <v>1125</v>
      </c>
      <c r="B47" s="44" t="s">
        <v>350</v>
      </c>
      <c r="C47" s="37" t="s">
        <v>1126</v>
      </c>
      <c r="D47" s="43" t="s">
        <v>173</v>
      </c>
      <c r="E47" s="28" t="s">
        <v>178</v>
      </c>
      <c r="F47" s="57"/>
      <c r="G47" s="112"/>
      <c r="H47" s="35">
        <f t="shared" si="8"/>
        <v>0</v>
      </c>
      <c r="I47" s="53"/>
      <c r="J47" s="24" t="str">
        <f t="shared" ca="1" si="0"/>
        <v/>
      </c>
      <c r="K47" s="15" t="str">
        <f t="shared" si="5"/>
        <v>A022A1Separation Fabricm²</v>
      </c>
      <c r="L47" s="16" t="e">
        <f>MATCH(K47,'[6]Pay Items'!$K$1:$K$649,0)</f>
        <v>#N/A</v>
      </c>
      <c r="M47" s="17" t="str">
        <f t="shared" ca="1" si="1"/>
        <v>F0</v>
      </c>
      <c r="N47" s="17" t="str">
        <f t="shared" ca="1" si="2"/>
        <v>C2</v>
      </c>
      <c r="O47" s="17" t="str">
        <f t="shared" ca="1" si="3"/>
        <v>C2</v>
      </c>
    </row>
    <row r="48" spans="1:15" s="25" customFormat="1" ht="30" customHeight="1" x14ac:dyDescent="0.3">
      <c r="A48" s="111" t="s">
        <v>1127</v>
      </c>
      <c r="B48" s="44" t="s">
        <v>351</v>
      </c>
      <c r="C48" s="37" t="s">
        <v>1128</v>
      </c>
      <c r="D48" s="43" t="s">
        <v>173</v>
      </c>
      <c r="E48" s="28" t="s">
        <v>178</v>
      </c>
      <c r="F48" s="57"/>
      <c r="G48" s="112"/>
      <c r="H48" s="35">
        <f t="shared" si="8"/>
        <v>0</v>
      </c>
      <c r="I48" s="53"/>
      <c r="J48" s="24" t="str">
        <f t="shared" ca="1" si="0"/>
        <v/>
      </c>
      <c r="K48" s="15" t="str">
        <f t="shared" si="5"/>
        <v>A022A2Separation/Filtration Fabricm²</v>
      </c>
      <c r="L48" s="16" t="e">
        <f>MATCH(K48,'[6]Pay Items'!$K$1:$K$649,0)</f>
        <v>#N/A</v>
      </c>
      <c r="M48" s="17" t="str">
        <f t="shared" ca="1" si="1"/>
        <v>F0</v>
      </c>
      <c r="N48" s="17" t="str">
        <f t="shared" ca="1" si="2"/>
        <v>C2</v>
      </c>
      <c r="O48" s="17" t="str">
        <f t="shared" ca="1" si="3"/>
        <v>C2</v>
      </c>
    </row>
    <row r="49" spans="1:15" s="25" customFormat="1" ht="30" customHeight="1" x14ac:dyDescent="0.3">
      <c r="A49" s="111" t="s">
        <v>1129</v>
      </c>
      <c r="B49" s="44" t="s">
        <v>352</v>
      </c>
      <c r="C49" s="37" t="s">
        <v>1130</v>
      </c>
      <c r="D49" s="43" t="s">
        <v>173</v>
      </c>
      <c r="E49" s="28" t="s">
        <v>178</v>
      </c>
      <c r="F49" s="57"/>
      <c r="G49" s="112"/>
      <c r="H49" s="35">
        <f t="shared" si="8"/>
        <v>0</v>
      </c>
      <c r="I49" s="53"/>
      <c r="J49" s="24" t="str">
        <f t="shared" ca="1" si="0"/>
        <v/>
      </c>
      <c r="K49" s="15" t="str">
        <f t="shared" si="5"/>
        <v>A022A3Stabilization Fabricm²</v>
      </c>
      <c r="L49" s="16" t="e">
        <f>MATCH(K49,'[6]Pay Items'!$K$1:$K$649,0)</f>
        <v>#N/A</v>
      </c>
      <c r="M49" s="17" t="str">
        <f t="shared" ca="1" si="1"/>
        <v>F0</v>
      </c>
      <c r="N49" s="17" t="str">
        <f t="shared" ca="1" si="2"/>
        <v>C2</v>
      </c>
      <c r="O49" s="17" t="str">
        <f t="shared" ca="1" si="3"/>
        <v>C2</v>
      </c>
    </row>
    <row r="50" spans="1:15" s="25" customFormat="1" ht="36.65" customHeight="1" x14ac:dyDescent="0.3">
      <c r="A50" s="111" t="s">
        <v>1131</v>
      </c>
      <c r="B50" s="38" t="s">
        <v>502</v>
      </c>
      <c r="C50" s="37" t="s">
        <v>728</v>
      </c>
      <c r="D50" s="43" t="s">
        <v>1132</v>
      </c>
      <c r="E50" s="28"/>
      <c r="F50" s="57"/>
      <c r="G50" s="115"/>
      <c r="H50" s="35"/>
      <c r="I50" s="53"/>
      <c r="J50" s="24" t="str">
        <f t="shared" ca="1" si="0"/>
        <v>LOCKED</v>
      </c>
      <c r="K50" s="15" t="str">
        <f t="shared" si="5"/>
        <v>A022A4Supply and Install GeogridCW 3135-R2</v>
      </c>
      <c r="L50" s="16" t="e">
        <f>MATCH(K50,'[6]Pay Items'!$K$1:$K$649,0)</f>
        <v>#N/A</v>
      </c>
      <c r="M50" s="17" t="str">
        <f t="shared" ca="1" si="1"/>
        <v>F0</v>
      </c>
      <c r="N50" s="17" t="str">
        <f t="shared" ca="1" si="2"/>
        <v>G</v>
      </c>
      <c r="O50" s="17" t="str">
        <f t="shared" ca="1" si="3"/>
        <v>C2</v>
      </c>
    </row>
    <row r="51" spans="1:15" s="25" customFormat="1" ht="30" customHeight="1" x14ac:dyDescent="0.3">
      <c r="A51" s="111" t="s">
        <v>1133</v>
      </c>
      <c r="B51" s="44" t="s">
        <v>350</v>
      </c>
      <c r="C51" s="37" t="s">
        <v>1134</v>
      </c>
      <c r="D51" s="43" t="s">
        <v>173</v>
      </c>
      <c r="E51" s="28" t="s">
        <v>178</v>
      </c>
      <c r="F51" s="57"/>
      <c r="G51" s="112"/>
      <c r="H51" s="35">
        <f>ROUND(G51*F51,2)</f>
        <v>0</v>
      </c>
      <c r="I51" s="53"/>
      <c r="J51" s="24" t="str">
        <f t="shared" ca="1" si="0"/>
        <v/>
      </c>
      <c r="K51" s="15" t="str">
        <f t="shared" si="5"/>
        <v>A022A5Class A Geogridm²</v>
      </c>
      <c r="L51" s="16" t="e">
        <f>MATCH(K51,'[6]Pay Items'!$K$1:$K$649,0)</f>
        <v>#N/A</v>
      </c>
      <c r="M51" s="17" t="str">
        <f t="shared" ca="1" si="1"/>
        <v>F0</v>
      </c>
      <c r="N51" s="17" t="str">
        <f t="shared" ca="1" si="2"/>
        <v>C2</v>
      </c>
      <c r="O51" s="17" t="str">
        <f t="shared" ca="1" si="3"/>
        <v>C2</v>
      </c>
    </row>
    <row r="52" spans="1:15" s="25" customFormat="1" ht="30" customHeight="1" x14ac:dyDescent="0.3">
      <c r="A52" s="111" t="s">
        <v>1135</v>
      </c>
      <c r="B52" s="44" t="s">
        <v>351</v>
      </c>
      <c r="C52" s="37" t="s">
        <v>1136</v>
      </c>
      <c r="D52" s="43" t="s">
        <v>173</v>
      </c>
      <c r="E52" s="28" t="s">
        <v>178</v>
      </c>
      <c r="F52" s="57"/>
      <c r="G52" s="112"/>
      <c r="H52" s="35">
        <f>ROUND(G52*F52,2)</f>
        <v>0</v>
      </c>
      <c r="I52" s="53"/>
      <c r="J52" s="24" t="str">
        <f t="shared" ca="1" si="0"/>
        <v/>
      </c>
      <c r="K52" s="15" t="str">
        <f t="shared" si="5"/>
        <v>A022A6Class B Geogridm²</v>
      </c>
      <c r="L52" s="16" t="e">
        <f>MATCH(K52,'[6]Pay Items'!$K$1:$K$649,0)</f>
        <v>#N/A</v>
      </c>
      <c r="M52" s="17" t="str">
        <f t="shared" ca="1" si="1"/>
        <v>F0</v>
      </c>
      <c r="N52" s="17" t="str">
        <f t="shared" ca="1" si="2"/>
        <v>C2</v>
      </c>
      <c r="O52" s="17" t="str">
        <f t="shared" ca="1" si="3"/>
        <v>C2</v>
      </c>
    </row>
    <row r="53" spans="1:15" s="25" customFormat="1" ht="30" customHeight="1" x14ac:dyDescent="0.3">
      <c r="A53" s="111" t="s">
        <v>1137</v>
      </c>
      <c r="B53" s="44" t="s">
        <v>352</v>
      </c>
      <c r="C53" s="37" t="s">
        <v>1138</v>
      </c>
      <c r="D53" s="43" t="s">
        <v>173</v>
      </c>
      <c r="E53" s="28" t="s">
        <v>178</v>
      </c>
      <c r="F53" s="57"/>
      <c r="G53" s="112"/>
      <c r="H53" s="35">
        <f>ROUND(G53*F53,2)</f>
        <v>0</v>
      </c>
      <c r="I53" s="53"/>
      <c r="J53" s="24" t="str">
        <f t="shared" ca="1" si="0"/>
        <v/>
      </c>
      <c r="K53" s="15" t="str">
        <f t="shared" si="5"/>
        <v>A022A7Geotextile/Class A Geogrid Compositem²</v>
      </c>
      <c r="L53" s="16" t="e">
        <f>MATCH(K53,'[6]Pay Items'!$K$1:$K$649,0)</f>
        <v>#N/A</v>
      </c>
      <c r="M53" s="17" t="str">
        <f t="shared" ca="1" si="1"/>
        <v>F0</v>
      </c>
      <c r="N53" s="17" t="str">
        <f t="shared" ca="1" si="2"/>
        <v>C2</v>
      </c>
      <c r="O53" s="17" t="str">
        <f t="shared" ca="1" si="3"/>
        <v>C2</v>
      </c>
    </row>
    <row r="54" spans="1:15" s="25" customFormat="1" ht="30" customHeight="1" x14ac:dyDescent="0.3">
      <c r="A54" s="111" t="s">
        <v>1139</v>
      </c>
      <c r="B54" s="44" t="s">
        <v>353</v>
      </c>
      <c r="C54" s="37" t="s">
        <v>1140</v>
      </c>
      <c r="D54" s="43" t="s">
        <v>173</v>
      </c>
      <c r="E54" s="28" t="s">
        <v>178</v>
      </c>
      <c r="F54" s="57"/>
      <c r="G54" s="112"/>
      <c r="H54" s="35">
        <f>ROUND(G54*F54,2)</f>
        <v>0</v>
      </c>
      <c r="I54" s="53"/>
      <c r="J54" s="24" t="str">
        <f t="shared" ca="1" si="0"/>
        <v/>
      </c>
      <c r="K54" s="15" t="str">
        <f t="shared" si="5"/>
        <v>A022A8Geotextile/Class B Geogrid Compositem²</v>
      </c>
      <c r="L54" s="16" t="e">
        <f>MATCH(K54,'[6]Pay Items'!$K$1:$K$649,0)</f>
        <v>#N/A</v>
      </c>
      <c r="M54" s="17" t="str">
        <f t="shared" ca="1" si="1"/>
        <v>F0</v>
      </c>
      <c r="N54" s="17" t="str">
        <f t="shared" ca="1" si="2"/>
        <v>C2</v>
      </c>
      <c r="O54" s="17" t="str">
        <f t="shared" ca="1" si="3"/>
        <v>C2</v>
      </c>
    </row>
    <row r="55" spans="1:15" s="25" customFormat="1" ht="30" customHeight="1" x14ac:dyDescent="0.3">
      <c r="A55" s="113" t="s">
        <v>260</v>
      </c>
      <c r="B55" s="38" t="s">
        <v>503</v>
      </c>
      <c r="C55" s="37" t="s">
        <v>325</v>
      </c>
      <c r="D55" s="43" t="s">
        <v>588</v>
      </c>
      <c r="E55" s="28" t="s">
        <v>178</v>
      </c>
      <c r="F55" s="57"/>
      <c r="G55" s="112"/>
      <c r="H55" s="35">
        <f>ROUND(G55*F55,2)</f>
        <v>0</v>
      </c>
      <c r="I55" s="53"/>
      <c r="J55" s="24" t="str">
        <f t="shared" ca="1" si="0"/>
        <v/>
      </c>
      <c r="K55" s="15" t="str">
        <f t="shared" si="5"/>
        <v>A023Preparation of Existing RoadwayCW 3150-R4m²</v>
      </c>
      <c r="L55" s="16" t="e">
        <f>MATCH(K55,'[6]Pay Items'!$K$1:$K$649,0)</f>
        <v>#N/A</v>
      </c>
      <c r="M55" s="17" t="str">
        <f t="shared" ca="1" si="1"/>
        <v>F0</v>
      </c>
      <c r="N55" s="17" t="str">
        <f t="shared" ca="1" si="2"/>
        <v>C2</v>
      </c>
      <c r="O55" s="17" t="str">
        <f t="shared" ca="1" si="3"/>
        <v>C2</v>
      </c>
    </row>
    <row r="56" spans="1:15" s="25" customFormat="1" ht="30" customHeight="1" x14ac:dyDescent="0.3">
      <c r="A56" s="113" t="s">
        <v>261</v>
      </c>
      <c r="B56" s="38" t="s">
        <v>504</v>
      </c>
      <c r="C56" s="37" t="s">
        <v>326</v>
      </c>
      <c r="D56" s="43" t="s">
        <v>588</v>
      </c>
      <c r="E56" s="28"/>
      <c r="F56" s="57"/>
      <c r="G56" s="115"/>
      <c r="H56" s="35"/>
      <c r="I56" s="53"/>
      <c r="J56" s="24" t="str">
        <f t="shared" ca="1" si="0"/>
        <v>LOCKED</v>
      </c>
      <c r="K56" s="15" t="str">
        <f t="shared" si="5"/>
        <v>A024Surfacing MaterialCW 3150-R4</v>
      </c>
      <c r="L56" s="16" t="e">
        <f>MATCH(K56,'[6]Pay Items'!$K$1:$K$649,0)</f>
        <v>#N/A</v>
      </c>
      <c r="M56" s="17" t="str">
        <f t="shared" ca="1" si="1"/>
        <v>F0</v>
      </c>
      <c r="N56" s="17" t="str">
        <f t="shared" ca="1" si="2"/>
        <v>G</v>
      </c>
      <c r="O56" s="17" t="str">
        <f t="shared" ca="1" si="3"/>
        <v>C2</v>
      </c>
    </row>
    <row r="57" spans="1:15" s="25" customFormat="1" ht="30" customHeight="1" x14ac:dyDescent="0.3">
      <c r="A57" s="111" t="s">
        <v>306</v>
      </c>
      <c r="B57" s="44" t="s">
        <v>350</v>
      </c>
      <c r="C57" s="37" t="s">
        <v>327</v>
      </c>
      <c r="D57" s="43" t="s">
        <v>173</v>
      </c>
      <c r="E57" s="28" t="s">
        <v>180</v>
      </c>
      <c r="F57" s="57"/>
      <c r="G57" s="112"/>
      <c r="H57" s="35">
        <f>ROUND(G57*F57,2)</f>
        <v>0</v>
      </c>
      <c r="I57" s="53"/>
      <c r="J57" s="24" t="str">
        <f t="shared" ca="1" si="0"/>
        <v/>
      </c>
      <c r="K57" s="15" t="str">
        <f t="shared" si="5"/>
        <v>A025Granulartonne</v>
      </c>
      <c r="L57" s="16" t="e">
        <f>MATCH(K57,'[6]Pay Items'!$K$1:$K$649,0)</f>
        <v>#N/A</v>
      </c>
      <c r="M57" s="17" t="str">
        <f t="shared" ca="1" si="1"/>
        <v>F0</v>
      </c>
      <c r="N57" s="17" t="str">
        <f t="shared" ca="1" si="2"/>
        <v>C2</v>
      </c>
      <c r="O57" s="17" t="str">
        <f t="shared" ca="1" si="3"/>
        <v>C2</v>
      </c>
    </row>
    <row r="58" spans="1:15" s="25" customFormat="1" ht="30" customHeight="1" x14ac:dyDescent="0.3">
      <c r="A58" s="113" t="s">
        <v>491</v>
      </c>
      <c r="B58" s="44" t="s">
        <v>351</v>
      </c>
      <c r="C58" s="37" t="s">
        <v>328</v>
      </c>
      <c r="D58" s="43" t="s">
        <v>173</v>
      </c>
      <c r="E58" s="28" t="s">
        <v>180</v>
      </c>
      <c r="F58" s="57"/>
      <c r="G58" s="112"/>
      <c r="H58" s="35">
        <f>ROUND(G58*F58,2)</f>
        <v>0</v>
      </c>
      <c r="I58" s="53"/>
      <c r="J58" s="24" t="str">
        <f t="shared" ca="1" si="0"/>
        <v/>
      </c>
      <c r="K58" s="15" t="str">
        <f t="shared" si="5"/>
        <v>A026Limestonetonne</v>
      </c>
      <c r="L58" s="16" t="e">
        <f>MATCH(K58,'[6]Pay Items'!$K$1:$K$649,0)</f>
        <v>#N/A</v>
      </c>
      <c r="M58" s="17" t="str">
        <f t="shared" ca="1" si="1"/>
        <v>F0</v>
      </c>
      <c r="N58" s="17" t="str">
        <f t="shared" ca="1" si="2"/>
        <v>C2</v>
      </c>
      <c r="O58" s="17" t="str">
        <f t="shared" ca="1" si="3"/>
        <v>C2</v>
      </c>
    </row>
    <row r="59" spans="1:15" s="25" customFormat="1" ht="30" customHeight="1" x14ac:dyDescent="0.3">
      <c r="A59" s="113" t="s">
        <v>495</v>
      </c>
      <c r="B59" s="38" t="s">
        <v>505</v>
      </c>
      <c r="C59" s="37" t="s">
        <v>566</v>
      </c>
      <c r="D59" s="43" t="s">
        <v>589</v>
      </c>
      <c r="E59" s="28" t="s">
        <v>179</v>
      </c>
      <c r="F59" s="57"/>
      <c r="G59" s="112"/>
      <c r="H59" s="35">
        <f>ROUND(G59*F59,2)</f>
        <v>0</v>
      </c>
      <c r="I59" s="53"/>
      <c r="J59" s="24" t="str">
        <f t="shared" ca="1" si="0"/>
        <v/>
      </c>
      <c r="K59" s="15" t="str">
        <f t="shared" si="5"/>
        <v>A027Topsoil ExcavationCW 3170-R3m³</v>
      </c>
      <c r="L59" s="16" t="e">
        <f>MATCH(K59,'[6]Pay Items'!$K$1:$K$649,0)</f>
        <v>#N/A</v>
      </c>
      <c r="M59" s="17" t="str">
        <f t="shared" ca="1" si="1"/>
        <v>F0</v>
      </c>
      <c r="N59" s="17" t="str">
        <f t="shared" ca="1" si="2"/>
        <v>C2</v>
      </c>
      <c r="O59" s="17" t="str">
        <f t="shared" ca="1" si="3"/>
        <v>C2</v>
      </c>
    </row>
    <row r="60" spans="1:15" s="25" customFormat="1" ht="38.25" customHeight="1" x14ac:dyDescent="0.3">
      <c r="A60" s="111" t="s">
        <v>496</v>
      </c>
      <c r="B60" s="38" t="s">
        <v>729</v>
      </c>
      <c r="C60" s="37" t="s">
        <v>492</v>
      </c>
      <c r="D60" s="43" t="s">
        <v>589</v>
      </c>
      <c r="E60" s="28" t="s">
        <v>179</v>
      </c>
      <c r="F60" s="57"/>
      <c r="G60" s="112"/>
      <c r="H60" s="35">
        <f>ROUND(G60*F60,2)</f>
        <v>0</v>
      </c>
      <c r="I60" s="53"/>
      <c r="J60" s="24" t="str">
        <f t="shared" ca="1" si="0"/>
        <v/>
      </c>
      <c r="K60" s="15" t="str">
        <f t="shared" si="5"/>
        <v>A028Common Excavation- Suitable site materialCW 3170-R3m³</v>
      </c>
      <c r="L60" s="16" t="e">
        <f>MATCH(K60,'[6]Pay Items'!$K$1:$K$649,0)</f>
        <v>#N/A</v>
      </c>
      <c r="M60" s="17" t="str">
        <f t="shared" ca="1" si="1"/>
        <v>F0</v>
      </c>
      <c r="N60" s="17" t="str">
        <f t="shared" ca="1" si="2"/>
        <v>C2</v>
      </c>
      <c r="O60" s="17" t="str">
        <f t="shared" ca="1" si="3"/>
        <v>C2</v>
      </c>
    </row>
    <row r="61" spans="1:15" s="25" customFormat="1" ht="36.75" customHeight="1" x14ac:dyDescent="0.3">
      <c r="A61" s="113" t="s">
        <v>497</v>
      </c>
      <c r="B61" s="38" t="s">
        <v>730</v>
      </c>
      <c r="C61" s="37" t="s">
        <v>493</v>
      </c>
      <c r="D61" s="43" t="s">
        <v>589</v>
      </c>
      <c r="E61" s="28" t="s">
        <v>179</v>
      </c>
      <c r="F61" s="57"/>
      <c r="G61" s="112"/>
      <c r="H61" s="35">
        <f>ROUND(G61*F61,2)</f>
        <v>0</v>
      </c>
      <c r="I61" s="53"/>
      <c r="J61" s="24" t="str">
        <f t="shared" ca="1" si="0"/>
        <v/>
      </c>
      <c r="K61" s="15" t="str">
        <f t="shared" si="5"/>
        <v>A029Common Excavation- Unsuitable site materialCW 3170-R3m³</v>
      </c>
      <c r="L61" s="16" t="e">
        <f>MATCH(K61,'[6]Pay Items'!$K$1:$K$649,0)</f>
        <v>#N/A</v>
      </c>
      <c r="M61" s="17" t="str">
        <f t="shared" ca="1" si="1"/>
        <v>F0</v>
      </c>
      <c r="N61" s="17" t="str">
        <f t="shared" ca="1" si="2"/>
        <v>C2</v>
      </c>
      <c r="O61" s="17" t="str">
        <f t="shared" ca="1" si="3"/>
        <v>C2</v>
      </c>
    </row>
    <row r="62" spans="1:15" s="25" customFormat="1" ht="30" customHeight="1" x14ac:dyDescent="0.3">
      <c r="A62" s="113" t="s">
        <v>498</v>
      </c>
      <c r="B62" s="38" t="s">
        <v>964</v>
      </c>
      <c r="C62" s="37" t="s">
        <v>494</v>
      </c>
      <c r="D62" s="43" t="s">
        <v>589</v>
      </c>
      <c r="E62" s="28"/>
      <c r="F62" s="57"/>
      <c r="G62" s="115"/>
      <c r="H62" s="35"/>
      <c r="I62" s="53"/>
      <c r="J62" s="24" t="str">
        <f t="shared" ca="1" si="0"/>
        <v>LOCKED</v>
      </c>
      <c r="K62" s="15" t="str">
        <f t="shared" si="5"/>
        <v>A030Fill MaterialCW 3170-R3</v>
      </c>
      <c r="L62" s="16" t="e">
        <f>MATCH(K62,'[6]Pay Items'!$K$1:$K$649,0)</f>
        <v>#N/A</v>
      </c>
      <c r="M62" s="17" t="str">
        <f t="shared" ca="1" si="1"/>
        <v>F0</v>
      </c>
      <c r="N62" s="17" t="str">
        <f t="shared" ca="1" si="2"/>
        <v>G</v>
      </c>
      <c r="O62" s="17" t="str">
        <f t="shared" ca="1" si="3"/>
        <v>C2</v>
      </c>
    </row>
    <row r="63" spans="1:15" s="25" customFormat="1" ht="30" customHeight="1" x14ac:dyDescent="0.3">
      <c r="A63" s="111" t="s">
        <v>499</v>
      </c>
      <c r="B63" s="44" t="s">
        <v>350</v>
      </c>
      <c r="C63" s="37" t="s">
        <v>506</v>
      </c>
      <c r="D63" s="59"/>
      <c r="E63" s="28" t="s">
        <v>179</v>
      </c>
      <c r="F63" s="60"/>
      <c r="G63" s="112"/>
      <c r="H63" s="35">
        <f>ROUND(G63*F63,2)</f>
        <v>0</v>
      </c>
      <c r="I63" s="53"/>
      <c r="J63" s="24" t="str">
        <f t="shared" ca="1" si="0"/>
        <v/>
      </c>
      <c r="K63" s="15" t="str">
        <f t="shared" si="5"/>
        <v>A031Placing Suitable Site Materialm³</v>
      </c>
      <c r="L63" s="16" t="e">
        <f>MATCH(K63,'[6]Pay Items'!$K$1:$K$649,0)</f>
        <v>#N/A</v>
      </c>
      <c r="M63" s="17" t="str">
        <f t="shared" ca="1" si="1"/>
        <v>F0</v>
      </c>
      <c r="N63" s="17" t="str">
        <f t="shared" ca="1" si="2"/>
        <v>C2</v>
      </c>
      <c r="O63" s="17" t="str">
        <f t="shared" ca="1" si="3"/>
        <v>C2</v>
      </c>
    </row>
    <row r="64" spans="1:15" s="25" customFormat="1" ht="43.9" customHeight="1" x14ac:dyDescent="0.3">
      <c r="A64" s="113" t="s">
        <v>500</v>
      </c>
      <c r="B64" s="44" t="s">
        <v>351</v>
      </c>
      <c r="C64" s="37" t="s">
        <v>507</v>
      </c>
      <c r="D64" s="59"/>
      <c r="E64" s="28" t="s">
        <v>179</v>
      </c>
      <c r="F64" s="60"/>
      <c r="G64" s="112"/>
      <c r="H64" s="35">
        <f>ROUND(G64*F64,2)</f>
        <v>0</v>
      </c>
      <c r="I64" s="53"/>
      <c r="J64" s="24" t="str">
        <f t="shared" ca="1" si="0"/>
        <v/>
      </c>
      <c r="K64" s="15" t="str">
        <f t="shared" si="5"/>
        <v>A032Supplying and Placing Clay Borrow Materialm³</v>
      </c>
      <c r="L64" s="16" t="e">
        <f>MATCH(K64,'[6]Pay Items'!$K$1:$K$649,0)</f>
        <v>#N/A</v>
      </c>
      <c r="M64" s="17" t="str">
        <f t="shared" ca="1" si="1"/>
        <v>F0</v>
      </c>
      <c r="N64" s="17" t="str">
        <f t="shared" ca="1" si="2"/>
        <v>C2</v>
      </c>
      <c r="O64" s="17" t="str">
        <f t="shared" ca="1" si="3"/>
        <v>C2</v>
      </c>
    </row>
    <row r="65" spans="1:15" s="25" customFormat="1" ht="43.9" customHeight="1" x14ac:dyDescent="0.3">
      <c r="A65" s="113" t="s">
        <v>501</v>
      </c>
      <c r="B65" s="44" t="s">
        <v>352</v>
      </c>
      <c r="C65" s="37" t="s">
        <v>567</v>
      </c>
      <c r="D65" s="59"/>
      <c r="E65" s="28" t="s">
        <v>179</v>
      </c>
      <c r="F65" s="60"/>
      <c r="G65" s="112"/>
      <c r="H65" s="35">
        <f>ROUND(G65*F65,2)</f>
        <v>0</v>
      </c>
      <c r="I65" s="53"/>
      <c r="J65" s="24" t="str">
        <f t="shared" ca="1" si="0"/>
        <v/>
      </c>
      <c r="K65" s="15" t="str">
        <f t="shared" si="5"/>
        <v>A033Supplying and Placing Imported Materialm³</v>
      </c>
      <c r="L65" s="16" t="e">
        <f>MATCH(K65,'[6]Pay Items'!$K$1:$K$649,0)</f>
        <v>#N/A</v>
      </c>
      <c r="M65" s="17" t="str">
        <f t="shared" ca="1" si="1"/>
        <v>F0</v>
      </c>
      <c r="N65" s="17" t="str">
        <f t="shared" ca="1" si="2"/>
        <v>C2</v>
      </c>
      <c r="O65" s="17" t="str">
        <f t="shared" ca="1" si="3"/>
        <v>C2</v>
      </c>
    </row>
    <row r="66" spans="1:15" s="25" customFormat="1" ht="43.9" customHeight="1" x14ac:dyDescent="0.3">
      <c r="A66" s="111" t="s">
        <v>509</v>
      </c>
      <c r="B66" s="38" t="s">
        <v>965</v>
      </c>
      <c r="C66" s="37" t="s">
        <v>508</v>
      </c>
      <c r="D66" s="43" t="s">
        <v>589</v>
      </c>
      <c r="E66" s="28" t="s">
        <v>178</v>
      </c>
      <c r="F66" s="57"/>
      <c r="G66" s="112"/>
      <c r="H66" s="35">
        <f>ROUND(G66*F66,2)</f>
        <v>0</v>
      </c>
      <c r="I66" s="53"/>
      <c r="J66" s="24" t="str">
        <f t="shared" ca="1" si="0"/>
        <v/>
      </c>
      <c r="K66" s="15" t="str">
        <f t="shared" si="5"/>
        <v>A034Preparation of Existing Ground SurfaceCW 3170-R3m²</v>
      </c>
      <c r="L66" s="16" t="e">
        <f>MATCH(K66,'[6]Pay Items'!$K$1:$K$649,0)</f>
        <v>#N/A</v>
      </c>
      <c r="M66" s="17" t="str">
        <f t="shared" ca="1" si="1"/>
        <v>F0</v>
      </c>
      <c r="N66" s="17" t="str">
        <f t="shared" ca="1" si="2"/>
        <v>C2</v>
      </c>
      <c r="O66" s="17" t="str">
        <f t="shared" ca="1" si="3"/>
        <v>C2</v>
      </c>
    </row>
    <row r="67" spans="1:15" s="25" customFormat="1" ht="40" customHeight="1" thickBot="1" x14ac:dyDescent="0.35">
      <c r="A67" s="117" t="s">
        <v>509</v>
      </c>
      <c r="B67" s="38" t="s">
        <v>204</v>
      </c>
      <c r="C67" s="61" t="s">
        <v>205</v>
      </c>
      <c r="D67" s="62"/>
      <c r="E67" s="63"/>
      <c r="F67" s="60"/>
      <c r="G67" s="115"/>
      <c r="H67" s="35">
        <f>SUM(H3:H66)</f>
        <v>0</v>
      </c>
      <c r="I67" s="53"/>
      <c r="J67" s="24" t="str">
        <f t="shared" ref="J67:J130" ca="1" si="9">IF(CELL("protect",$G67)=1, "LOCKED", "")</f>
        <v>LOCKED</v>
      </c>
      <c r="K67" s="15" t="str">
        <f t="shared" si="5"/>
        <v>A034LAST USED CODE FOR SECTION</v>
      </c>
      <c r="L67" s="16" t="e">
        <f>MATCH(K67,'[6]Pay Items'!$K$1:$K$649,0)</f>
        <v>#N/A</v>
      </c>
      <c r="M67" s="17" t="str">
        <f t="shared" ref="M67:M130" ca="1" si="10">CELL("format",$F67)</f>
        <v>F0</v>
      </c>
      <c r="N67" s="17" t="str">
        <f t="shared" ref="N67:N130" ca="1" si="11">CELL("format",$G67)</f>
        <v>G</v>
      </c>
      <c r="O67" s="17" t="str">
        <f t="shared" ref="O67:O130" ca="1" si="12">CELL("format",$H67)</f>
        <v>C2</v>
      </c>
    </row>
    <row r="68" spans="1:15" s="25" customFormat="1" ht="43.9" customHeight="1" thickTop="1" x14ac:dyDescent="0.35">
      <c r="A68" s="109"/>
      <c r="B68" s="64" t="s">
        <v>609</v>
      </c>
      <c r="C68" s="50" t="s">
        <v>1587</v>
      </c>
      <c r="D68" s="29"/>
      <c r="E68" s="29"/>
      <c r="F68" s="29"/>
      <c r="G68" s="110"/>
      <c r="H68" s="52"/>
      <c r="I68" s="53"/>
      <c r="J68" s="24" t="str">
        <f t="shared" ca="1" si="9"/>
        <v>LOCKED</v>
      </c>
      <c r="K68" s="15" t="str">
        <f t="shared" ref="K68:K131" si="13">CLEAN(CONCATENATE(TRIM($A68),TRIM($C68),IF(LEFT($D68)&lt;&gt;"E",TRIM($D68),),TRIM($E68)))</f>
        <v>ROADWORK - REMOVALS/RENEWALS</v>
      </c>
      <c r="L68" s="16" t="e">
        <f>MATCH(K68,'[6]Pay Items'!$K$1:$K$649,0)</f>
        <v>#N/A</v>
      </c>
      <c r="M68" s="17" t="str">
        <f t="shared" ca="1" si="10"/>
        <v>F0</v>
      </c>
      <c r="N68" s="17" t="str">
        <f t="shared" ca="1" si="11"/>
        <v>G</v>
      </c>
      <c r="O68" s="17" t="str">
        <f t="shared" ca="1" si="12"/>
        <v>F2</v>
      </c>
    </row>
    <row r="69" spans="1:15" s="25" customFormat="1" ht="30" customHeight="1" x14ac:dyDescent="0.3">
      <c r="A69" s="118" t="s">
        <v>371</v>
      </c>
      <c r="B69" s="38" t="s">
        <v>150</v>
      </c>
      <c r="C69" s="37" t="s">
        <v>316</v>
      </c>
      <c r="D69" s="114" t="s">
        <v>1293</v>
      </c>
      <c r="E69" s="28"/>
      <c r="F69" s="57"/>
      <c r="G69" s="115"/>
      <c r="H69" s="35"/>
      <c r="I69" s="53"/>
      <c r="J69" s="24" t="str">
        <f t="shared" ca="1" si="9"/>
        <v>LOCKED</v>
      </c>
      <c r="K69" s="15" t="str">
        <f t="shared" si="13"/>
        <v>B001Pavement RemovalCW 3110-R22</v>
      </c>
      <c r="L69" s="16" t="e">
        <f>MATCH(K69,'[6]Pay Items'!$K$1:$K$649,0)</f>
        <v>#N/A</v>
      </c>
      <c r="M69" s="17" t="str">
        <f t="shared" ca="1" si="10"/>
        <v>F0</v>
      </c>
      <c r="N69" s="17" t="str">
        <f t="shared" ca="1" si="11"/>
        <v>G</v>
      </c>
      <c r="O69" s="17" t="str">
        <f t="shared" ca="1" si="12"/>
        <v>C2</v>
      </c>
    </row>
    <row r="70" spans="1:15" s="25" customFormat="1" ht="30" customHeight="1" x14ac:dyDescent="0.3">
      <c r="A70" s="118" t="s">
        <v>442</v>
      </c>
      <c r="B70" s="44" t="s">
        <v>350</v>
      </c>
      <c r="C70" s="37" t="s">
        <v>317</v>
      </c>
      <c r="D70" s="43" t="s">
        <v>173</v>
      </c>
      <c r="E70" s="28" t="s">
        <v>178</v>
      </c>
      <c r="F70" s="57"/>
      <c r="G70" s="112"/>
      <c r="H70" s="35">
        <f>ROUND(G70*F70,2)</f>
        <v>0</v>
      </c>
      <c r="I70" s="53"/>
      <c r="J70" s="24" t="str">
        <f t="shared" ca="1" si="9"/>
        <v/>
      </c>
      <c r="K70" s="15" t="str">
        <f t="shared" si="13"/>
        <v>B002Concrete Pavementm²</v>
      </c>
      <c r="L70" s="16" t="e">
        <f>MATCH(K70,'[6]Pay Items'!$K$1:$K$649,0)</f>
        <v>#N/A</v>
      </c>
      <c r="M70" s="17" t="str">
        <f t="shared" ca="1" si="10"/>
        <v>F0</v>
      </c>
      <c r="N70" s="17" t="str">
        <f t="shared" ca="1" si="11"/>
        <v>C2</v>
      </c>
      <c r="O70" s="17" t="str">
        <f t="shared" ca="1" si="12"/>
        <v>C2</v>
      </c>
    </row>
    <row r="71" spans="1:15" s="25" customFormat="1" ht="30" customHeight="1" x14ac:dyDescent="0.3">
      <c r="A71" s="118" t="s">
        <v>262</v>
      </c>
      <c r="B71" s="44" t="s">
        <v>351</v>
      </c>
      <c r="C71" s="37" t="s">
        <v>318</v>
      </c>
      <c r="D71" s="43" t="s">
        <v>173</v>
      </c>
      <c r="E71" s="28" t="s">
        <v>178</v>
      </c>
      <c r="F71" s="57"/>
      <c r="G71" s="112"/>
      <c r="H71" s="35">
        <f>ROUND(G71*F71,2)</f>
        <v>0</v>
      </c>
      <c r="I71" s="58"/>
      <c r="J71" s="24" t="str">
        <f t="shared" ca="1" si="9"/>
        <v/>
      </c>
      <c r="K71" s="15" t="str">
        <f t="shared" si="13"/>
        <v>B003Asphalt Pavementm²</v>
      </c>
      <c r="L71" s="16" t="e">
        <f>MATCH(K71,'[6]Pay Items'!$K$1:$K$649,0)</f>
        <v>#N/A</v>
      </c>
      <c r="M71" s="17" t="str">
        <f t="shared" ca="1" si="10"/>
        <v>F0</v>
      </c>
      <c r="N71" s="17" t="str">
        <f t="shared" ca="1" si="11"/>
        <v>C2</v>
      </c>
      <c r="O71" s="17" t="str">
        <f t="shared" ca="1" si="12"/>
        <v>C2</v>
      </c>
    </row>
    <row r="72" spans="1:15" s="25" customFormat="1" ht="33" customHeight="1" x14ac:dyDescent="0.3">
      <c r="A72" s="118" t="s">
        <v>263</v>
      </c>
      <c r="B72" s="38" t="s">
        <v>151</v>
      </c>
      <c r="C72" s="37" t="s">
        <v>462</v>
      </c>
      <c r="D72" s="43" t="s">
        <v>920</v>
      </c>
      <c r="E72" s="28"/>
      <c r="F72" s="57"/>
      <c r="G72" s="115"/>
      <c r="H72" s="35"/>
      <c r="I72" s="53"/>
      <c r="J72" s="24" t="str">
        <f t="shared" ca="1" si="9"/>
        <v>LOCKED</v>
      </c>
      <c r="K72" s="15" t="str">
        <f t="shared" si="13"/>
        <v>B004Slab ReplacementCW 3230-R8</v>
      </c>
      <c r="L72" s="16" t="e">
        <f>MATCH(K72,'[6]Pay Items'!$K$1:$K$649,0)</f>
        <v>#N/A</v>
      </c>
      <c r="M72" s="17" t="str">
        <f t="shared" ca="1" si="10"/>
        <v>F0</v>
      </c>
      <c r="N72" s="17" t="str">
        <f t="shared" ca="1" si="11"/>
        <v>G</v>
      </c>
      <c r="O72" s="17" t="str">
        <f t="shared" ca="1" si="12"/>
        <v>C2</v>
      </c>
    </row>
    <row r="73" spans="1:15" s="25" customFormat="1" ht="39.75" customHeight="1" x14ac:dyDescent="0.3">
      <c r="A73" s="118" t="s">
        <v>264</v>
      </c>
      <c r="B73" s="44" t="s">
        <v>350</v>
      </c>
      <c r="C73" s="37" t="s">
        <v>1304</v>
      </c>
      <c r="D73" s="43" t="s">
        <v>173</v>
      </c>
      <c r="E73" s="28" t="s">
        <v>178</v>
      </c>
      <c r="F73" s="57"/>
      <c r="G73" s="112"/>
      <c r="H73" s="35">
        <f>ROUND(G73*F73,2)</f>
        <v>0</v>
      </c>
      <c r="I73" s="58"/>
      <c r="J73" s="24" t="str">
        <f t="shared" ca="1" si="9"/>
        <v/>
      </c>
      <c r="K73" s="15" t="str">
        <f t="shared" si="13"/>
        <v>B005250 mm Type ^ Concrete Pavement (Reinforced)m²</v>
      </c>
      <c r="L73" s="16" t="e">
        <f>MATCH(K73,'[6]Pay Items'!$K$1:$K$649,0)</f>
        <v>#N/A</v>
      </c>
      <c r="M73" s="17" t="str">
        <f t="shared" ca="1" si="10"/>
        <v>F0</v>
      </c>
      <c r="N73" s="17" t="str">
        <f t="shared" ca="1" si="11"/>
        <v>C2</v>
      </c>
      <c r="O73" s="17" t="str">
        <f t="shared" ca="1" si="12"/>
        <v>C2</v>
      </c>
    </row>
    <row r="74" spans="1:15" s="25" customFormat="1" ht="30" customHeight="1" x14ac:dyDescent="0.3">
      <c r="A74" s="118" t="s">
        <v>265</v>
      </c>
      <c r="B74" s="119"/>
      <c r="C74" s="120" t="s">
        <v>606</v>
      </c>
      <c r="D74" s="43"/>
      <c r="E74" s="28"/>
      <c r="F74" s="57"/>
      <c r="G74" s="116"/>
      <c r="H74" s="35"/>
      <c r="I74" s="58"/>
      <c r="J74" s="24" t="str">
        <f t="shared" ca="1" si="9"/>
        <v>LOCKED</v>
      </c>
      <c r="K74" s="15" t="str">
        <f t="shared" si="13"/>
        <v>B006Pay Item Removed</v>
      </c>
      <c r="L74" s="16" t="e">
        <f>MATCH(K74,'[6]Pay Items'!$K$1:$K$649,0)</f>
        <v>#N/A</v>
      </c>
      <c r="M74" s="17" t="str">
        <f t="shared" ca="1" si="10"/>
        <v>F0</v>
      </c>
      <c r="N74" s="17" t="str">
        <f t="shared" ca="1" si="11"/>
        <v>C2</v>
      </c>
      <c r="O74" s="17" t="str">
        <f t="shared" ca="1" si="12"/>
        <v>C2</v>
      </c>
    </row>
    <row r="75" spans="1:15" s="25" customFormat="1" ht="43.9" customHeight="1" x14ac:dyDescent="0.3">
      <c r="A75" s="118" t="s">
        <v>266</v>
      </c>
      <c r="B75" s="44" t="s">
        <v>351</v>
      </c>
      <c r="C75" s="37" t="s">
        <v>1305</v>
      </c>
      <c r="D75" s="43" t="s">
        <v>173</v>
      </c>
      <c r="E75" s="28" t="s">
        <v>178</v>
      </c>
      <c r="F75" s="57"/>
      <c r="G75" s="112"/>
      <c r="H75" s="35">
        <f>ROUND(G75*F75,2)</f>
        <v>0</v>
      </c>
      <c r="I75" s="58"/>
      <c r="J75" s="24" t="str">
        <f t="shared" ca="1" si="9"/>
        <v/>
      </c>
      <c r="K75" s="15" t="str">
        <f t="shared" si="13"/>
        <v>B007250 mm Type ^ Concrete Pavement (Plain-Dowelled)m²</v>
      </c>
      <c r="L75" s="16" t="e">
        <f>MATCH(K75,'[6]Pay Items'!$K$1:$K$649,0)</f>
        <v>#N/A</v>
      </c>
      <c r="M75" s="17" t="str">
        <f t="shared" ca="1" si="10"/>
        <v>F0</v>
      </c>
      <c r="N75" s="17" t="str">
        <f t="shared" ca="1" si="11"/>
        <v>C2</v>
      </c>
      <c r="O75" s="17" t="str">
        <f t="shared" ca="1" si="12"/>
        <v>C2</v>
      </c>
    </row>
    <row r="76" spans="1:15" s="25" customFormat="1" ht="43.9" customHeight="1" x14ac:dyDescent="0.3">
      <c r="A76" s="118" t="s">
        <v>267</v>
      </c>
      <c r="B76" s="44" t="s">
        <v>352</v>
      </c>
      <c r="C76" s="37" t="s">
        <v>1306</v>
      </c>
      <c r="D76" s="43" t="s">
        <v>173</v>
      </c>
      <c r="E76" s="28" t="s">
        <v>178</v>
      </c>
      <c r="F76" s="57"/>
      <c r="G76" s="112"/>
      <c r="H76" s="35">
        <f>ROUND(G76*F76,2)</f>
        <v>0</v>
      </c>
      <c r="I76" s="58"/>
      <c r="J76" s="24" t="str">
        <f t="shared" ca="1" si="9"/>
        <v/>
      </c>
      <c r="K76" s="15" t="str">
        <f t="shared" si="13"/>
        <v>B008230 mm Type ^ Concrete Pavement (Reinforced)m²</v>
      </c>
      <c r="L76" s="16" t="e">
        <f>MATCH(K76,'[6]Pay Items'!$K$1:$K$649,0)</f>
        <v>#N/A</v>
      </c>
      <c r="M76" s="17" t="str">
        <f t="shared" ca="1" si="10"/>
        <v>F0</v>
      </c>
      <c r="N76" s="17" t="str">
        <f t="shared" ca="1" si="11"/>
        <v>C2</v>
      </c>
      <c r="O76" s="17" t="str">
        <f t="shared" ca="1" si="12"/>
        <v>C2</v>
      </c>
    </row>
    <row r="77" spans="1:15" s="25" customFormat="1" ht="30" customHeight="1" x14ac:dyDescent="0.3">
      <c r="A77" s="118" t="s">
        <v>268</v>
      </c>
      <c r="B77" s="119"/>
      <c r="C77" s="120" t="s">
        <v>606</v>
      </c>
      <c r="D77" s="43"/>
      <c r="E77" s="28"/>
      <c r="F77" s="57"/>
      <c r="G77" s="116"/>
      <c r="H77" s="35"/>
      <c r="I77" s="58"/>
      <c r="J77" s="24" t="str">
        <f t="shared" ca="1" si="9"/>
        <v>LOCKED</v>
      </c>
      <c r="K77" s="15" t="str">
        <f t="shared" si="13"/>
        <v>B009Pay Item Removed</v>
      </c>
      <c r="L77" s="16" t="e">
        <f>MATCH(K77,'[6]Pay Items'!$K$1:$K$649,0)</f>
        <v>#N/A</v>
      </c>
      <c r="M77" s="17" t="str">
        <f t="shared" ca="1" si="10"/>
        <v>F0</v>
      </c>
      <c r="N77" s="17" t="str">
        <f t="shared" ca="1" si="11"/>
        <v>C2</v>
      </c>
      <c r="O77" s="17" t="str">
        <f t="shared" ca="1" si="12"/>
        <v>C2</v>
      </c>
    </row>
    <row r="78" spans="1:15" s="25" customFormat="1" ht="43.9" customHeight="1" x14ac:dyDescent="0.3">
      <c r="A78" s="118" t="s">
        <v>269</v>
      </c>
      <c r="B78" s="44" t="s">
        <v>353</v>
      </c>
      <c r="C78" s="37" t="s">
        <v>1307</v>
      </c>
      <c r="D78" s="43" t="s">
        <v>173</v>
      </c>
      <c r="E78" s="28" t="s">
        <v>178</v>
      </c>
      <c r="F78" s="57"/>
      <c r="G78" s="112"/>
      <c r="H78" s="35">
        <f>ROUND(G78*F78,2)</f>
        <v>0</v>
      </c>
      <c r="I78" s="58"/>
      <c r="J78" s="24" t="str">
        <f t="shared" ca="1" si="9"/>
        <v/>
      </c>
      <c r="K78" s="15" t="str">
        <f t="shared" si="13"/>
        <v>B010230 mm Type ^ Concrete Pavement (Plain-Dowelled)m²</v>
      </c>
      <c r="L78" s="16" t="e">
        <f>MATCH(K78,'[6]Pay Items'!$K$1:$K$649,0)</f>
        <v>#N/A</v>
      </c>
      <c r="M78" s="17" t="str">
        <f t="shared" ca="1" si="10"/>
        <v>F0</v>
      </c>
      <c r="N78" s="17" t="str">
        <f t="shared" ca="1" si="11"/>
        <v>C2</v>
      </c>
      <c r="O78" s="17" t="str">
        <f t="shared" ca="1" si="12"/>
        <v>C2</v>
      </c>
    </row>
    <row r="79" spans="1:15" s="25" customFormat="1" ht="43.9" customHeight="1" x14ac:dyDescent="0.3">
      <c r="A79" s="118" t="s">
        <v>270</v>
      </c>
      <c r="B79" s="44" t="s">
        <v>354</v>
      </c>
      <c r="C79" s="37" t="s">
        <v>1308</v>
      </c>
      <c r="D79" s="43" t="s">
        <v>173</v>
      </c>
      <c r="E79" s="28" t="s">
        <v>178</v>
      </c>
      <c r="F79" s="57"/>
      <c r="G79" s="112"/>
      <c r="H79" s="35">
        <f>ROUND(G79*F79,2)</f>
        <v>0</v>
      </c>
      <c r="I79" s="58"/>
      <c r="J79" s="24" t="str">
        <f t="shared" ca="1" si="9"/>
        <v/>
      </c>
      <c r="K79" s="15" t="str">
        <f t="shared" si="13"/>
        <v>B011200 mm Type ^ Concrete Pavement (Reinforced)m²</v>
      </c>
      <c r="L79" s="16" t="e">
        <f>MATCH(K79,'[6]Pay Items'!$K$1:$K$649,0)</f>
        <v>#N/A</v>
      </c>
      <c r="M79" s="17" t="str">
        <f t="shared" ca="1" si="10"/>
        <v>F0</v>
      </c>
      <c r="N79" s="17" t="str">
        <f t="shared" ca="1" si="11"/>
        <v>C2</v>
      </c>
      <c r="O79" s="17" t="str">
        <f t="shared" ca="1" si="12"/>
        <v>C2</v>
      </c>
    </row>
    <row r="80" spans="1:15" s="25" customFormat="1" ht="30" customHeight="1" x14ac:dyDescent="0.3">
      <c r="A80" s="118" t="s">
        <v>271</v>
      </c>
      <c r="B80" s="121"/>
      <c r="C80" s="120" t="s">
        <v>606</v>
      </c>
      <c r="D80" s="43"/>
      <c r="E80" s="28"/>
      <c r="F80" s="57"/>
      <c r="G80" s="116"/>
      <c r="H80" s="35"/>
      <c r="I80" s="58"/>
      <c r="J80" s="24" t="str">
        <f t="shared" ca="1" si="9"/>
        <v>LOCKED</v>
      </c>
      <c r="K80" s="15" t="str">
        <f t="shared" si="13"/>
        <v>B012Pay Item Removed</v>
      </c>
      <c r="L80" s="16" t="e">
        <f>MATCH(K80,'[6]Pay Items'!$K$1:$K$649,0)</f>
        <v>#N/A</v>
      </c>
      <c r="M80" s="17" t="str">
        <f t="shared" ca="1" si="10"/>
        <v>F0</v>
      </c>
      <c r="N80" s="17" t="str">
        <f t="shared" ca="1" si="11"/>
        <v>C2</v>
      </c>
      <c r="O80" s="17" t="str">
        <f t="shared" ca="1" si="12"/>
        <v>C2</v>
      </c>
    </row>
    <row r="81" spans="1:15" s="25" customFormat="1" ht="43.9" customHeight="1" x14ac:dyDescent="0.3">
      <c r="A81" s="118" t="s">
        <v>272</v>
      </c>
      <c r="B81" s="44" t="s">
        <v>355</v>
      </c>
      <c r="C81" s="37" t="s">
        <v>1309</v>
      </c>
      <c r="D81" s="43" t="s">
        <v>173</v>
      </c>
      <c r="E81" s="28" t="s">
        <v>178</v>
      </c>
      <c r="F81" s="57"/>
      <c r="G81" s="112"/>
      <c r="H81" s="35">
        <f>ROUND(G81*F81,2)</f>
        <v>0</v>
      </c>
      <c r="I81" s="53"/>
      <c r="J81" s="24" t="str">
        <f t="shared" ca="1" si="9"/>
        <v/>
      </c>
      <c r="K81" s="15" t="str">
        <f t="shared" si="13"/>
        <v>B013200 mm Type ^ Concrete Pavement (Plain-Dowelled)m²</v>
      </c>
      <c r="L81" s="16" t="e">
        <f>MATCH(K81,'[6]Pay Items'!$K$1:$K$649,0)</f>
        <v>#N/A</v>
      </c>
      <c r="M81" s="17" t="str">
        <f t="shared" ca="1" si="10"/>
        <v>F0</v>
      </c>
      <c r="N81" s="17" t="str">
        <f t="shared" ca="1" si="11"/>
        <v>C2</v>
      </c>
      <c r="O81" s="17" t="str">
        <f t="shared" ca="1" si="12"/>
        <v>C2</v>
      </c>
    </row>
    <row r="82" spans="1:15" s="25" customFormat="1" ht="43.9" customHeight="1" x14ac:dyDescent="0.3">
      <c r="A82" s="118" t="s">
        <v>273</v>
      </c>
      <c r="B82" s="44" t="s">
        <v>356</v>
      </c>
      <c r="C82" s="37" t="s">
        <v>1310</v>
      </c>
      <c r="D82" s="43" t="s">
        <v>173</v>
      </c>
      <c r="E82" s="28" t="s">
        <v>178</v>
      </c>
      <c r="F82" s="57"/>
      <c r="G82" s="112"/>
      <c r="H82" s="35">
        <f>ROUND(G82*F82,2)</f>
        <v>0</v>
      </c>
      <c r="I82" s="53"/>
      <c r="J82" s="24" t="str">
        <f t="shared" ca="1" si="9"/>
        <v/>
      </c>
      <c r="K82" s="15" t="str">
        <f t="shared" si="13"/>
        <v>B014150 mm Type ^ Concrete Pavement (Reinforced)m²</v>
      </c>
      <c r="L82" s="16" t="e">
        <f>MATCH(K82,'[6]Pay Items'!$K$1:$K$649,0)</f>
        <v>#N/A</v>
      </c>
      <c r="M82" s="17" t="str">
        <f t="shared" ca="1" si="10"/>
        <v>F0</v>
      </c>
      <c r="N82" s="17" t="str">
        <f t="shared" ca="1" si="11"/>
        <v>C2</v>
      </c>
      <c r="O82" s="17" t="str">
        <f t="shared" ca="1" si="12"/>
        <v>C2</v>
      </c>
    </row>
    <row r="83" spans="1:15" s="25" customFormat="1" ht="30" customHeight="1" x14ac:dyDescent="0.3">
      <c r="A83" s="118" t="s">
        <v>274</v>
      </c>
      <c r="B83" s="119"/>
      <c r="C83" s="120" t="s">
        <v>606</v>
      </c>
      <c r="D83" s="43"/>
      <c r="E83" s="28"/>
      <c r="F83" s="57"/>
      <c r="G83" s="116"/>
      <c r="H83" s="35"/>
      <c r="I83" s="58"/>
      <c r="J83" s="24" t="str">
        <f t="shared" ca="1" si="9"/>
        <v>LOCKED</v>
      </c>
      <c r="K83" s="15" t="str">
        <f t="shared" si="13"/>
        <v>B015Pay Item Removed</v>
      </c>
      <c r="L83" s="16" t="e">
        <f>MATCH(K83,'[6]Pay Items'!$K$1:$K$649,0)</f>
        <v>#N/A</v>
      </c>
      <c r="M83" s="17" t="str">
        <f t="shared" ca="1" si="10"/>
        <v>F0</v>
      </c>
      <c r="N83" s="17" t="str">
        <f t="shared" ca="1" si="11"/>
        <v>C2</v>
      </c>
      <c r="O83" s="17" t="str">
        <f t="shared" ca="1" si="12"/>
        <v>C2</v>
      </c>
    </row>
    <row r="84" spans="1:15" s="25" customFormat="1" ht="43.9" customHeight="1" x14ac:dyDescent="0.3">
      <c r="A84" s="118" t="s">
        <v>275</v>
      </c>
      <c r="B84" s="44" t="s">
        <v>357</v>
      </c>
      <c r="C84" s="37" t="s">
        <v>1311</v>
      </c>
      <c r="D84" s="43" t="s">
        <v>173</v>
      </c>
      <c r="E84" s="28" t="s">
        <v>178</v>
      </c>
      <c r="F84" s="57"/>
      <c r="G84" s="112"/>
      <c r="H84" s="35">
        <f>ROUND(G84*F84,2)</f>
        <v>0</v>
      </c>
      <c r="I84" s="58"/>
      <c r="J84" s="24" t="str">
        <f t="shared" ca="1" si="9"/>
        <v/>
      </c>
      <c r="K84" s="15" t="str">
        <f t="shared" si="13"/>
        <v>B016150 mm Type ^ Concrete Pavement (Plain-Dowelled)m²</v>
      </c>
      <c r="L84" s="16" t="e">
        <f>MATCH(K84,'[6]Pay Items'!$K$1:$K$649,0)</f>
        <v>#N/A</v>
      </c>
      <c r="M84" s="17" t="str">
        <f t="shared" ca="1" si="10"/>
        <v>F0</v>
      </c>
      <c r="N84" s="17" t="str">
        <f t="shared" ca="1" si="11"/>
        <v>C2</v>
      </c>
      <c r="O84" s="17" t="str">
        <f t="shared" ca="1" si="12"/>
        <v>C2</v>
      </c>
    </row>
    <row r="85" spans="1:15" s="25" customFormat="1" ht="32.25" customHeight="1" x14ac:dyDescent="0.3">
      <c r="A85" s="118" t="s">
        <v>276</v>
      </c>
      <c r="B85" s="38" t="s">
        <v>152</v>
      </c>
      <c r="C85" s="37" t="s">
        <v>463</v>
      </c>
      <c r="D85" s="43" t="s">
        <v>1312</v>
      </c>
      <c r="E85" s="28"/>
      <c r="F85" s="57"/>
      <c r="G85" s="115"/>
      <c r="H85" s="35"/>
      <c r="I85" s="53"/>
      <c r="J85" s="24" t="str">
        <f t="shared" ca="1" si="9"/>
        <v>LOCKED</v>
      </c>
      <c r="K85" s="15" t="str">
        <f t="shared" si="13"/>
        <v>B017Partial Slab PatchesCW 3230-R8</v>
      </c>
      <c r="L85" s="16" t="e">
        <f>MATCH(K85,'[6]Pay Items'!$K$1:$K$649,0)</f>
        <v>#N/A</v>
      </c>
      <c r="M85" s="17" t="str">
        <f t="shared" ca="1" si="10"/>
        <v>F0</v>
      </c>
      <c r="N85" s="17" t="str">
        <f t="shared" ca="1" si="11"/>
        <v>G</v>
      </c>
      <c r="O85" s="17" t="str">
        <f t="shared" ca="1" si="12"/>
        <v>C2</v>
      </c>
    </row>
    <row r="86" spans="1:15" s="25" customFormat="1" ht="43.9" customHeight="1" x14ac:dyDescent="0.3">
      <c r="A86" s="118" t="s">
        <v>277</v>
      </c>
      <c r="B86" s="44" t="s">
        <v>350</v>
      </c>
      <c r="C86" s="37" t="s">
        <v>1313</v>
      </c>
      <c r="D86" s="43" t="s">
        <v>173</v>
      </c>
      <c r="E86" s="28" t="s">
        <v>178</v>
      </c>
      <c r="F86" s="57"/>
      <c r="G86" s="112"/>
      <c r="H86" s="35">
        <f t="shared" ref="H86:H101" si="14">ROUND(G86*F86,2)</f>
        <v>0</v>
      </c>
      <c r="I86" s="53"/>
      <c r="J86" s="24" t="str">
        <f t="shared" ca="1" si="9"/>
        <v/>
      </c>
      <c r="K86" s="15" t="str">
        <f t="shared" si="13"/>
        <v>B018250 mm Type ^ Concrete Pavement (Type A)m²</v>
      </c>
      <c r="L86" s="16" t="e">
        <f>MATCH(K86,'[6]Pay Items'!$K$1:$K$649,0)</f>
        <v>#N/A</v>
      </c>
      <c r="M86" s="17" t="str">
        <f t="shared" ca="1" si="10"/>
        <v>F0</v>
      </c>
      <c r="N86" s="17" t="str">
        <f t="shared" ca="1" si="11"/>
        <v>C2</v>
      </c>
      <c r="O86" s="17" t="str">
        <f t="shared" ca="1" si="12"/>
        <v>C2</v>
      </c>
    </row>
    <row r="87" spans="1:15" s="25" customFormat="1" ht="43.9" customHeight="1" x14ac:dyDescent="0.3">
      <c r="A87" s="118" t="s">
        <v>278</v>
      </c>
      <c r="B87" s="44" t="s">
        <v>351</v>
      </c>
      <c r="C87" s="37" t="s">
        <v>1314</v>
      </c>
      <c r="D87" s="43" t="s">
        <v>173</v>
      </c>
      <c r="E87" s="28" t="s">
        <v>178</v>
      </c>
      <c r="F87" s="57"/>
      <c r="G87" s="112"/>
      <c r="H87" s="35">
        <f t="shared" si="14"/>
        <v>0</v>
      </c>
      <c r="I87" s="53"/>
      <c r="J87" s="24" t="str">
        <f t="shared" ca="1" si="9"/>
        <v/>
      </c>
      <c r="K87" s="15" t="str">
        <f t="shared" si="13"/>
        <v>B019250 mm Type ^ Concrete Pavement (Type B)m²</v>
      </c>
      <c r="L87" s="16" t="e">
        <f>MATCH(K87,'[6]Pay Items'!$K$1:$K$649,0)</f>
        <v>#N/A</v>
      </c>
      <c r="M87" s="17" t="str">
        <f t="shared" ca="1" si="10"/>
        <v>F0</v>
      </c>
      <c r="N87" s="17" t="str">
        <f t="shared" ca="1" si="11"/>
        <v>C2</v>
      </c>
      <c r="O87" s="17" t="str">
        <f t="shared" ca="1" si="12"/>
        <v>C2</v>
      </c>
    </row>
    <row r="88" spans="1:15" s="25" customFormat="1" ht="43.9" customHeight="1" x14ac:dyDescent="0.3">
      <c r="A88" s="118" t="s">
        <v>279</v>
      </c>
      <c r="B88" s="44" t="s">
        <v>352</v>
      </c>
      <c r="C88" s="37" t="s">
        <v>1315</v>
      </c>
      <c r="D88" s="43" t="s">
        <v>173</v>
      </c>
      <c r="E88" s="28" t="s">
        <v>178</v>
      </c>
      <c r="F88" s="57"/>
      <c r="G88" s="112"/>
      <c r="H88" s="35">
        <f t="shared" si="14"/>
        <v>0</v>
      </c>
      <c r="I88" s="53"/>
      <c r="J88" s="24" t="str">
        <f t="shared" ca="1" si="9"/>
        <v/>
      </c>
      <c r="K88" s="15" t="str">
        <f t="shared" si="13"/>
        <v>B020250 mm Type ^ Concrete Pavement (Type C)m²</v>
      </c>
      <c r="L88" s="16" t="e">
        <f>MATCH(K88,'[6]Pay Items'!$K$1:$K$649,0)</f>
        <v>#N/A</v>
      </c>
      <c r="M88" s="17" t="str">
        <f t="shared" ca="1" si="10"/>
        <v>F0</v>
      </c>
      <c r="N88" s="17" t="str">
        <f t="shared" ca="1" si="11"/>
        <v>C2</v>
      </c>
      <c r="O88" s="17" t="str">
        <f t="shared" ca="1" si="12"/>
        <v>C2</v>
      </c>
    </row>
    <row r="89" spans="1:15" s="25" customFormat="1" ht="43.9" customHeight="1" x14ac:dyDescent="0.3">
      <c r="A89" s="118" t="s">
        <v>280</v>
      </c>
      <c r="B89" s="44" t="s">
        <v>353</v>
      </c>
      <c r="C89" s="37" t="s">
        <v>1316</v>
      </c>
      <c r="D89" s="43" t="s">
        <v>173</v>
      </c>
      <c r="E89" s="28" t="s">
        <v>178</v>
      </c>
      <c r="F89" s="57"/>
      <c r="G89" s="112"/>
      <c r="H89" s="35">
        <f t="shared" si="14"/>
        <v>0</v>
      </c>
      <c r="I89" s="53"/>
      <c r="J89" s="24" t="str">
        <f t="shared" ca="1" si="9"/>
        <v/>
      </c>
      <c r="K89" s="15" t="str">
        <f t="shared" si="13"/>
        <v>B021250 mm Type ^ Concrete Pavement (Type D)m²</v>
      </c>
      <c r="L89" s="16" t="e">
        <f>MATCH(K89,'[6]Pay Items'!$K$1:$K$649,0)</f>
        <v>#N/A</v>
      </c>
      <c r="M89" s="17" t="str">
        <f t="shared" ca="1" si="10"/>
        <v>F0</v>
      </c>
      <c r="N89" s="17" t="str">
        <f t="shared" ca="1" si="11"/>
        <v>C2</v>
      </c>
      <c r="O89" s="17" t="str">
        <f t="shared" ca="1" si="12"/>
        <v>C2</v>
      </c>
    </row>
    <row r="90" spans="1:15" s="25" customFormat="1" ht="43.9" customHeight="1" x14ac:dyDescent="0.3">
      <c r="A90" s="118" t="s">
        <v>281</v>
      </c>
      <c r="B90" s="44" t="s">
        <v>354</v>
      </c>
      <c r="C90" s="37" t="s">
        <v>1317</v>
      </c>
      <c r="D90" s="43" t="s">
        <v>173</v>
      </c>
      <c r="E90" s="28" t="s">
        <v>178</v>
      </c>
      <c r="F90" s="57"/>
      <c r="G90" s="112"/>
      <c r="H90" s="35">
        <f t="shared" si="14"/>
        <v>0</v>
      </c>
      <c r="I90" s="53"/>
      <c r="J90" s="24" t="str">
        <f t="shared" ca="1" si="9"/>
        <v/>
      </c>
      <c r="K90" s="15" t="str">
        <f t="shared" si="13"/>
        <v>B022230 mm Type ^ Concrete Pavement (Type A)m²</v>
      </c>
      <c r="L90" s="16" t="e">
        <f>MATCH(K90,'[6]Pay Items'!$K$1:$K$649,0)</f>
        <v>#N/A</v>
      </c>
      <c r="M90" s="17" t="str">
        <f t="shared" ca="1" si="10"/>
        <v>F0</v>
      </c>
      <c r="N90" s="17" t="str">
        <f t="shared" ca="1" si="11"/>
        <v>C2</v>
      </c>
      <c r="O90" s="17" t="str">
        <f t="shared" ca="1" si="12"/>
        <v>C2</v>
      </c>
    </row>
    <row r="91" spans="1:15" s="25" customFormat="1" ht="43.9" customHeight="1" x14ac:dyDescent="0.3">
      <c r="A91" s="118" t="s">
        <v>282</v>
      </c>
      <c r="B91" s="44" t="s">
        <v>355</v>
      </c>
      <c r="C91" s="37" t="s">
        <v>1318</v>
      </c>
      <c r="D91" s="43" t="s">
        <v>173</v>
      </c>
      <c r="E91" s="28" t="s">
        <v>178</v>
      </c>
      <c r="F91" s="57"/>
      <c r="G91" s="112"/>
      <c r="H91" s="35">
        <f t="shared" si="14"/>
        <v>0</v>
      </c>
      <c r="I91" s="53"/>
      <c r="J91" s="24" t="str">
        <f t="shared" ca="1" si="9"/>
        <v/>
      </c>
      <c r="K91" s="15" t="str">
        <f t="shared" si="13"/>
        <v>B023230 mm Type ^ Concrete Pavement (Type B)m²</v>
      </c>
      <c r="L91" s="16" t="e">
        <f>MATCH(K91,'[6]Pay Items'!$K$1:$K$649,0)</f>
        <v>#N/A</v>
      </c>
      <c r="M91" s="17" t="str">
        <f t="shared" ca="1" si="10"/>
        <v>F0</v>
      </c>
      <c r="N91" s="17" t="str">
        <f t="shared" ca="1" si="11"/>
        <v>C2</v>
      </c>
      <c r="O91" s="17" t="str">
        <f t="shared" ca="1" si="12"/>
        <v>C2</v>
      </c>
    </row>
    <row r="92" spans="1:15" s="25" customFormat="1" ht="43.9" customHeight="1" x14ac:dyDescent="0.3">
      <c r="A92" s="118" t="s">
        <v>283</v>
      </c>
      <c r="B92" s="44" t="s">
        <v>356</v>
      </c>
      <c r="C92" s="37" t="s">
        <v>1319</v>
      </c>
      <c r="D92" s="43" t="s">
        <v>173</v>
      </c>
      <c r="E92" s="28" t="s">
        <v>178</v>
      </c>
      <c r="F92" s="57"/>
      <c r="G92" s="112"/>
      <c r="H92" s="35">
        <f t="shared" si="14"/>
        <v>0</v>
      </c>
      <c r="I92" s="53"/>
      <c r="J92" s="24" t="str">
        <f t="shared" ca="1" si="9"/>
        <v/>
      </c>
      <c r="K92" s="15" t="str">
        <f t="shared" si="13"/>
        <v>B024230 mm Type ^ Concrete Pavement (Type C)m²</v>
      </c>
      <c r="L92" s="16" t="e">
        <f>MATCH(K92,'[6]Pay Items'!$K$1:$K$649,0)</f>
        <v>#N/A</v>
      </c>
      <c r="M92" s="17" t="str">
        <f t="shared" ca="1" si="10"/>
        <v>F0</v>
      </c>
      <c r="N92" s="17" t="str">
        <f t="shared" ca="1" si="11"/>
        <v>C2</v>
      </c>
      <c r="O92" s="17" t="str">
        <f t="shared" ca="1" si="12"/>
        <v>C2</v>
      </c>
    </row>
    <row r="93" spans="1:15" s="25" customFormat="1" ht="43.9" customHeight="1" x14ac:dyDescent="0.3">
      <c r="A93" s="118" t="s">
        <v>284</v>
      </c>
      <c r="B93" s="44" t="s">
        <v>357</v>
      </c>
      <c r="C93" s="37" t="s">
        <v>1320</v>
      </c>
      <c r="D93" s="43" t="s">
        <v>173</v>
      </c>
      <c r="E93" s="28" t="s">
        <v>178</v>
      </c>
      <c r="F93" s="57"/>
      <c r="G93" s="112"/>
      <c r="H93" s="35">
        <f t="shared" si="14"/>
        <v>0</v>
      </c>
      <c r="I93" s="53"/>
      <c r="J93" s="24" t="str">
        <f t="shared" ca="1" si="9"/>
        <v/>
      </c>
      <c r="K93" s="15" t="str">
        <f t="shared" si="13"/>
        <v>B025230 mm Type ^ Concrete Pavement (Type D)m²</v>
      </c>
      <c r="L93" s="16" t="e">
        <f>MATCH(K93,'[6]Pay Items'!$K$1:$K$649,0)</f>
        <v>#N/A</v>
      </c>
      <c r="M93" s="17" t="str">
        <f t="shared" ca="1" si="10"/>
        <v>F0</v>
      </c>
      <c r="N93" s="17" t="str">
        <f t="shared" ca="1" si="11"/>
        <v>C2</v>
      </c>
      <c r="O93" s="17" t="str">
        <f t="shared" ca="1" si="12"/>
        <v>C2</v>
      </c>
    </row>
    <row r="94" spans="1:15" s="25" customFormat="1" ht="43.9" customHeight="1" x14ac:dyDescent="0.3">
      <c r="A94" s="118" t="s">
        <v>285</v>
      </c>
      <c r="B94" s="44" t="s">
        <v>358</v>
      </c>
      <c r="C94" s="37" t="s">
        <v>1321</v>
      </c>
      <c r="D94" s="43" t="s">
        <v>173</v>
      </c>
      <c r="E94" s="28" t="s">
        <v>178</v>
      </c>
      <c r="F94" s="57"/>
      <c r="G94" s="112"/>
      <c r="H94" s="35">
        <f t="shared" si="14"/>
        <v>0</v>
      </c>
      <c r="I94" s="53"/>
      <c r="J94" s="24" t="str">
        <f t="shared" ca="1" si="9"/>
        <v/>
      </c>
      <c r="K94" s="15" t="str">
        <f t="shared" si="13"/>
        <v>B026200 mm Type ^ Concrete Pavement (Type A)m²</v>
      </c>
      <c r="L94" s="16" t="e">
        <f>MATCH(K94,'[6]Pay Items'!$K$1:$K$649,0)</f>
        <v>#N/A</v>
      </c>
      <c r="M94" s="17" t="str">
        <f t="shared" ca="1" si="10"/>
        <v>F0</v>
      </c>
      <c r="N94" s="17" t="str">
        <f t="shared" ca="1" si="11"/>
        <v>C2</v>
      </c>
      <c r="O94" s="17" t="str">
        <f t="shared" ca="1" si="12"/>
        <v>C2</v>
      </c>
    </row>
    <row r="95" spans="1:15" s="25" customFormat="1" ht="43.9" customHeight="1" x14ac:dyDescent="0.3">
      <c r="A95" s="118" t="s">
        <v>286</v>
      </c>
      <c r="B95" s="44" t="s">
        <v>360</v>
      </c>
      <c r="C95" s="37" t="s">
        <v>1322</v>
      </c>
      <c r="D95" s="43" t="s">
        <v>173</v>
      </c>
      <c r="E95" s="28" t="s">
        <v>178</v>
      </c>
      <c r="F95" s="57"/>
      <c r="G95" s="112"/>
      <c r="H95" s="35">
        <f t="shared" si="14"/>
        <v>0</v>
      </c>
      <c r="I95" s="53"/>
      <c r="J95" s="24" t="str">
        <f t="shared" ca="1" si="9"/>
        <v/>
      </c>
      <c r="K95" s="15" t="str">
        <f t="shared" si="13"/>
        <v>B027200 mm Type ^ Concrete Pavement (Type B)m²</v>
      </c>
      <c r="L95" s="16" t="e">
        <f>MATCH(K95,'[6]Pay Items'!$K$1:$K$649,0)</f>
        <v>#N/A</v>
      </c>
      <c r="M95" s="17" t="str">
        <f t="shared" ca="1" si="10"/>
        <v>F0</v>
      </c>
      <c r="N95" s="17" t="str">
        <f t="shared" ca="1" si="11"/>
        <v>C2</v>
      </c>
      <c r="O95" s="17" t="str">
        <f t="shared" ca="1" si="12"/>
        <v>C2</v>
      </c>
    </row>
    <row r="96" spans="1:15" s="25" customFormat="1" ht="43.9" customHeight="1" x14ac:dyDescent="0.3">
      <c r="A96" s="118" t="s">
        <v>287</v>
      </c>
      <c r="B96" s="44" t="s">
        <v>359</v>
      </c>
      <c r="C96" s="37" t="s">
        <v>1323</v>
      </c>
      <c r="D96" s="43" t="s">
        <v>173</v>
      </c>
      <c r="E96" s="28" t="s">
        <v>178</v>
      </c>
      <c r="F96" s="57"/>
      <c r="G96" s="112"/>
      <c r="H96" s="35">
        <f t="shared" si="14"/>
        <v>0</v>
      </c>
      <c r="I96" s="53"/>
      <c r="J96" s="24" t="str">
        <f t="shared" ca="1" si="9"/>
        <v/>
      </c>
      <c r="K96" s="15" t="str">
        <f t="shared" si="13"/>
        <v>B028200 mm Type ^ Concrete Pavement (Type C)m²</v>
      </c>
      <c r="L96" s="16" t="e">
        <f>MATCH(K96,'[6]Pay Items'!$K$1:$K$649,0)</f>
        <v>#N/A</v>
      </c>
      <c r="M96" s="17" t="str">
        <f t="shared" ca="1" si="10"/>
        <v>F0</v>
      </c>
      <c r="N96" s="17" t="str">
        <f t="shared" ca="1" si="11"/>
        <v>C2</v>
      </c>
      <c r="O96" s="17" t="str">
        <f t="shared" ca="1" si="12"/>
        <v>C2</v>
      </c>
    </row>
    <row r="97" spans="1:15" s="25" customFormat="1" ht="43.9" customHeight="1" x14ac:dyDescent="0.3">
      <c r="A97" s="118" t="s">
        <v>288</v>
      </c>
      <c r="B97" s="44" t="s">
        <v>207</v>
      </c>
      <c r="C97" s="37" t="s">
        <v>1324</v>
      </c>
      <c r="D97" s="43" t="s">
        <v>173</v>
      </c>
      <c r="E97" s="28" t="s">
        <v>178</v>
      </c>
      <c r="F97" s="57"/>
      <c r="G97" s="112"/>
      <c r="H97" s="35">
        <f t="shared" si="14"/>
        <v>0</v>
      </c>
      <c r="I97" s="53"/>
      <c r="J97" s="24" t="str">
        <f t="shared" ca="1" si="9"/>
        <v/>
      </c>
      <c r="K97" s="15" t="str">
        <f t="shared" si="13"/>
        <v>B029200 mm Type ^ Concrete Pavement (Type D)m²</v>
      </c>
      <c r="L97" s="16" t="e">
        <f>MATCH(K97,'[6]Pay Items'!$K$1:$K$649,0)</f>
        <v>#N/A</v>
      </c>
      <c r="M97" s="17" t="str">
        <f t="shared" ca="1" si="10"/>
        <v>F0</v>
      </c>
      <c r="N97" s="17" t="str">
        <f t="shared" ca="1" si="11"/>
        <v>C2</v>
      </c>
      <c r="O97" s="17" t="str">
        <f t="shared" ca="1" si="12"/>
        <v>C2</v>
      </c>
    </row>
    <row r="98" spans="1:15" s="25" customFormat="1" ht="43.9" customHeight="1" x14ac:dyDescent="0.3">
      <c r="A98" s="118" t="s">
        <v>289</v>
      </c>
      <c r="B98" s="44" t="s">
        <v>361</v>
      </c>
      <c r="C98" s="37" t="s">
        <v>1325</v>
      </c>
      <c r="D98" s="43" t="s">
        <v>173</v>
      </c>
      <c r="E98" s="28" t="s">
        <v>178</v>
      </c>
      <c r="F98" s="57"/>
      <c r="G98" s="112"/>
      <c r="H98" s="35">
        <f t="shared" si="14"/>
        <v>0</v>
      </c>
      <c r="I98" s="53"/>
      <c r="J98" s="24" t="str">
        <f t="shared" ca="1" si="9"/>
        <v/>
      </c>
      <c r="K98" s="15" t="str">
        <f t="shared" si="13"/>
        <v>B030150 mm Type ^ Concrete Pavement (Type A)m²</v>
      </c>
      <c r="L98" s="16" t="e">
        <f>MATCH(K98,'[6]Pay Items'!$K$1:$K$649,0)</f>
        <v>#N/A</v>
      </c>
      <c r="M98" s="17" t="str">
        <f t="shared" ca="1" si="10"/>
        <v>F0</v>
      </c>
      <c r="N98" s="17" t="str">
        <f t="shared" ca="1" si="11"/>
        <v>C2</v>
      </c>
      <c r="O98" s="17" t="str">
        <f t="shared" ca="1" si="12"/>
        <v>C2</v>
      </c>
    </row>
    <row r="99" spans="1:15" s="25" customFormat="1" ht="43.9" customHeight="1" x14ac:dyDescent="0.3">
      <c r="A99" s="118" t="s">
        <v>290</v>
      </c>
      <c r="B99" s="44" t="s">
        <v>451</v>
      </c>
      <c r="C99" s="37" t="s">
        <v>1326</v>
      </c>
      <c r="D99" s="43" t="s">
        <v>173</v>
      </c>
      <c r="E99" s="28" t="s">
        <v>178</v>
      </c>
      <c r="F99" s="57"/>
      <c r="G99" s="112"/>
      <c r="H99" s="35">
        <f t="shared" si="14"/>
        <v>0</v>
      </c>
      <c r="I99" s="53"/>
      <c r="J99" s="24" t="str">
        <f t="shared" ca="1" si="9"/>
        <v/>
      </c>
      <c r="K99" s="15" t="str">
        <f t="shared" si="13"/>
        <v>B031150 mm Type ^ Concrete Pavement (Type B)m²</v>
      </c>
      <c r="L99" s="16" t="e">
        <f>MATCH(K99,'[6]Pay Items'!$K$1:$K$649,0)</f>
        <v>#N/A</v>
      </c>
      <c r="M99" s="17" t="str">
        <f t="shared" ca="1" si="10"/>
        <v>F0</v>
      </c>
      <c r="N99" s="17" t="str">
        <f t="shared" ca="1" si="11"/>
        <v>C2</v>
      </c>
      <c r="O99" s="17" t="str">
        <f t="shared" ca="1" si="12"/>
        <v>C2</v>
      </c>
    </row>
    <row r="100" spans="1:15" s="25" customFormat="1" ht="43.9" customHeight="1" x14ac:dyDescent="0.3">
      <c r="A100" s="118" t="s">
        <v>291</v>
      </c>
      <c r="B100" s="44" t="s">
        <v>452</v>
      </c>
      <c r="C100" s="37" t="s">
        <v>1327</v>
      </c>
      <c r="D100" s="43" t="s">
        <v>173</v>
      </c>
      <c r="E100" s="28" t="s">
        <v>178</v>
      </c>
      <c r="F100" s="57"/>
      <c r="G100" s="112"/>
      <c r="H100" s="35">
        <f t="shared" si="14"/>
        <v>0</v>
      </c>
      <c r="I100" s="53"/>
      <c r="J100" s="24" t="str">
        <f t="shared" ca="1" si="9"/>
        <v/>
      </c>
      <c r="K100" s="15" t="str">
        <f t="shared" si="13"/>
        <v>B032150 mm Type ^ Concrete Pavement (Type C)m²</v>
      </c>
      <c r="L100" s="16" t="e">
        <f>MATCH(K100,'[6]Pay Items'!$K$1:$K$649,0)</f>
        <v>#N/A</v>
      </c>
      <c r="M100" s="17" t="str">
        <f t="shared" ca="1" si="10"/>
        <v>F0</v>
      </c>
      <c r="N100" s="17" t="str">
        <f t="shared" ca="1" si="11"/>
        <v>C2</v>
      </c>
      <c r="O100" s="17" t="str">
        <f t="shared" ca="1" si="12"/>
        <v>C2</v>
      </c>
    </row>
    <row r="101" spans="1:15" s="25" customFormat="1" ht="43.9" customHeight="1" x14ac:dyDescent="0.3">
      <c r="A101" s="118" t="s">
        <v>292</v>
      </c>
      <c r="B101" s="44" t="s">
        <v>453</v>
      </c>
      <c r="C101" s="37" t="s">
        <v>1328</v>
      </c>
      <c r="D101" s="43" t="s">
        <v>173</v>
      </c>
      <c r="E101" s="28" t="s">
        <v>178</v>
      </c>
      <c r="F101" s="57"/>
      <c r="G101" s="112"/>
      <c r="H101" s="35">
        <f t="shared" si="14"/>
        <v>0</v>
      </c>
      <c r="I101" s="53"/>
      <c r="J101" s="24" t="str">
        <f t="shared" ca="1" si="9"/>
        <v/>
      </c>
      <c r="K101" s="15" t="str">
        <f t="shared" si="13"/>
        <v>B033150 mm Type ^ Concrete Pavement (Type D)m²</v>
      </c>
      <c r="L101" s="16" t="e">
        <f>MATCH(K101,'[6]Pay Items'!$K$1:$K$649,0)</f>
        <v>#N/A</v>
      </c>
      <c r="M101" s="17" t="str">
        <f t="shared" ca="1" si="10"/>
        <v>F0</v>
      </c>
      <c r="N101" s="17" t="str">
        <f t="shared" ca="1" si="11"/>
        <v>C2</v>
      </c>
      <c r="O101" s="17" t="str">
        <f t="shared" ca="1" si="12"/>
        <v>C2</v>
      </c>
    </row>
    <row r="102" spans="1:15" s="25" customFormat="1" ht="43.9" customHeight="1" x14ac:dyDescent="0.3">
      <c r="A102" s="118" t="s">
        <v>739</v>
      </c>
      <c r="B102" s="38" t="s">
        <v>153</v>
      </c>
      <c r="C102" s="37" t="s">
        <v>464</v>
      </c>
      <c r="D102" s="43" t="s">
        <v>1312</v>
      </c>
      <c r="E102" s="28"/>
      <c r="F102" s="57"/>
      <c r="G102" s="115"/>
      <c r="H102" s="35"/>
      <c r="I102" s="53"/>
      <c r="J102" s="24" t="str">
        <f t="shared" ca="1" si="9"/>
        <v>LOCKED</v>
      </c>
      <c r="K102" s="15" t="str">
        <f t="shared" si="13"/>
        <v>B034-24Slab Replacement - Early Opening (24 hour)CW 3230-R8</v>
      </c>
      <c r="L102" s="16" t="e">
        <f>MATCH(K102,'[6]Pay Items'!$K$1:$K$649,0)</f>
        <v>#N/A</v>
      </c>
      <c r="M102" s="17" t="str">
        <f t="shared" ca="1" si="10"/>
        <v>F0</v>
      </c>
      <c r="N102" s="17" t="str">
        <f t="shared" ca="1" si="11"/>
        <v>G</v>
      </c>
      <c r="O102" s="17" t="str">
        <f t="shared" ca="1" si="12"/>
        <v>C2</v>
      </c>
    </row>
    <row r="103" spans="1:15" s="25" customFormat="1" ht="43.9" customHeight="1" x14ac:dyDescent="0.3">
      <c r="A103" s="118" t="s">
        <v>740</v>
      </c>
      <c r="B103" s="44" t="s">
        <v>350</v>
      </c>
      <c r="C103" s="37" t="s">
        <v>1536</v>
      </c>
      <c r="D103" s="43" t="s">
        <v>173</v>
      </c>
      <c r="E103" s="28" t="s">
        <v>178</v>
      </c>
      <c r="F103" s="57"/>
      <c r="G103" s="112"/>
      <c r="H103" s="35">
        <f>ROUND(G103*F103,2)</f>
        <v>0</v>
      </c>
      <c r="I103" s="58"/>
      <c r="J103" s="24" t="str">
        <f t="shared" ca="1" si="9"/>
        <v/>
      </c>
      <c r="K103" s="15" t="str">
        <f t="shared" si="13"/>
        <v>B035-24250 mm Type 3 Concrete Pavement (Reinforced)m²</v>
      </c>
      <c r="L103" s="16" t="e">
        <f>MATCH(K103,'[6]Pay Items'!$K$1:$K$649,0)</f>
        <v>#N/A</v>
      </c>
      <c r="M103" s="17" t="str">
        <f t="shared" ca="1" si="10"/>
        <v>F0</v>
      </c>
      <c r="N103" s="17" t="str">
        <f t="shared" ca="1" si="11"/>
        <v>C2</v>
      </c>
      <c r="O103" s="17" t="str">
        <f t="shared" ca="1" si="12"/>
        <v>C2</v>
      </c>
    </row>
    <row r="104" spans="1:15" s="34" customFormat="1" ht="30" customHeight="1" x14ac:dyDescent="0.25">
      <c r="A104" s="118" t="s">
        <v>293</v>
      </c>
      <c r="B104" s="44"/>
      <c r="C104" s="37" t="s">
        <v>606</v>
      </c>
      <c r="D104" s="67"/>
      <c r="E104" s="68"/>
      <c r="F104" s="69"/>
      <c r="G104" s="122"/>
      <c r="H104" s="70"/>
      <c r="I104" s="71"/>
      <c r="J104" s="24" t="str">
        <f t="shared" ca="1" si="9"/>
        <v>LOCKED</v>
      </c>
      <c r="K104" s="15" t="str">
        <f t="shared" si="13"/>
        <v>B036Pay Item Removed</v>
      </c>
      <c r="L104" s="16" t="e">
        <f>MATCH(K104,'[6]Pay Items'!$K$1:$K$649,0)</f>
        <v>#N/A</v>
      </c>
      <c r="M104" s="17" t="str">
        <f t="shared" ca="1" si="10"/>
        <v>F0</v>
      </c>
      <c r="N104" s="17" t="str">
        <f t="shared" ca="1" si="11"/>
        <v>C2</v>
      </c>
      <c r="O104" s="17" t="str">
        <f t="shared" ca="1" si="12"/>
        <v>C2</v>
      </c>
    </row>
    <row r="105" spans="1:15" s="25" customFormat="1" ht="43.9" customHeight="1" x14ac:dyDescent="0.3">
      <c r="A105" s="118" t="s">
        <v>741</v>
      </c>
      <c r="B105" s="44" t="s">
        <v>351</v>
      </c>
      <c r="C105" s="37" t="s">
        <v>1537</v>
      </c>
      <c r="D105" s="43" t="s">
        <v>173</v>
      </c>
      <c r="E105" s="28" t="s">
        <v>178</v>
      </c>
      <c r="F105" s="57"/>
      <c r="G105" s="112"/>
      <c r="H105" s="35">
        <f>ROUND(G105*F105,2)</f>
        <v>0</v>
      </c>
      <c r="I105" s="58"/>
      <c r="J105" s="24" t="str">
        <f t="shared" ca="1" si="9"/>
        <v/>
      </c>
      <c r="K105" s="15" t="str">
        <f t="shared" si="13"/>
        <v>B037-24250 mm Type 3 Concrete Pavement (Plain-Dowelled)m²</v>
      </c>
      <c r="L105" s="16" t="e">
        <f>MATCH(K105,'[6]Pay Items'!$K$1:$K$649,0)</f>
        <v>#N/A</v>
      </c>
      <c r="M105" s="17" t="str">
        <f t="shared" ca="1" si="10"/>
        <v>F0</v>
      </c>
      <c r="N105" s="17" t="str">
        <f t="shared" ca="1" si="11"/>
        <v>C2</v>
      </c>
      <c r="O105" s="17" t="str">
        <f t="shared" ca="1" si="12"/>
        <v>C2</v>
      </c>
    </row>
    <row r="106" spans="1:15" s="25" customFormat="1" ht="43.9" customHeight="1" x14ac:dyDescent="0.3">
      <c r="A106" s="118" t="s">
        <v>742</v>
      </c>
      <c r="B106" s="44" t="s">
        <v>352</v>
      </c>
      <c r="C106" s="37" t="s">
        <v>1538</v>
      </c>
      <c r="D106" s="43" t="s">
        <v>173</v>
      </c>
      <c r="E106" s="28" t="s">
        <v>178</v>
      </c>
      <c r="F106" s="57"/>
      <c r="G106" s="112"/>
      <c r="H106" s="35">
        <f>ROUND(G106*F106,2)</f>
        <v>0</v>
      </c>
      <c r="I106" s="58"/>
      <c r="J106" s="24" t="str">
        <f t="shared" ca="1" si="9"/>
        <v/>
      </c>
      <c r="K106" s="15" t="str">
        <f t="shared" si="13"/>
        <v>B038-24230 mm Type 3 Concrete Pavement (Reinforced)m²</v>
      </c>
      <c r="L106" s="16" t="e">
        <f>MATCH(K106,'[6]Pay Items'!$K$1:$K$649,0)</f>
        <v>#N/A</v>
      </c>
      <c r="M106" s="17" t="str">
        <f t="shared" ca="1" si="10"/>
        <v>F0</v>
      </c>
      <c r="N106" s="17" t="str">
        <f t="shared" ca="1" si="11"/>
        <v>C2</v>
      </c>
      <c r="O106" s="17" t="str">
        <f t="shared" ca="1" si="12"/>
        <v>C2</v>
      </c>
    </row>
    <row r="107" spans="1:15" s="34" customFormat="1" ht="30" customHeight="1" x14ac:dyDescent="0.25">
      <c r="A107" s="118" t="s">
        <v>294</v>
      </c>
      <c r="B107" s="44"/>
      <c r="C107" s="37" t="s">
        <v>606</v>
      </c>
      <c r="D107" s="67"/>
      <c r="E107" s="68"/>
      <c r="F107" s="69"/>
      <c r="G107" s="122"/>
      <c r="H107" s="70"/>
      <c r="I107" s="71"/>
      <c r="J107" s="24" t="str">
        <f t="shared" ca="1" si="9"/>
        <v>LOCKED</v>
      </c>
      <c r="K107" s="15" t="str">
        <f t="shared" si="13"/>
        <v>B039Pay Item Removed</v>
      </c>
      <c r="L107" s="16" t="e">
        <f>MATCH(K107,'[6]Pay Items'!$K$1:$K$649,0)</f>
        <v>#N/A</v>
      </c>
      <c r="M107" s="17" t="str">
        <f t="shared" ca="1" si="10"/>
        <v>F0</v>
      </c>
      <c r="N107" s="17" t="str">
        <f t="shared" ca="1" si="11"/>
        <v>C2</v>
      </c>
      <c r="O107" s="17" t="str">
        <f t="shared" ca="1" si="12"/>
        <v>C2</v>
      </c>
    </row>
    <row r="108" spans="1:15" s="25" customFormat="1" ht="43.9" customHeight="1" x14ac:dyDescent="0.3">
      <c r="A108" s="118" t="s">
        <v>743</v>
      </c>
      <c r="B108" s="44" t="s">
        <v>353</v>
      </c>
      <c r="C108" s="37" t="s">
        <v>1539</v>
      </c>
      <c r="D108" s="43" t="s">
        <v>173</v>
      </c>
      <c r="E108" s="28" t="s">
        <v>178</v>
      </c>
      <c r="F108" s="57"/>
      <c r="G108" s="112"/>
      <c r="H108" s="35">
        <f>ROUND(G108*F108,2)</f>
        <v>0</v>
      </c>
      <c r="I108" s="58"/>
      <c r="J108" s="24" t="str">
        <f t="shared" ca="1" si="9"/>
        <v/>
      </c>
      <c r="K108" s="15" t="str">
        <f t="shared" si="13"/>
        <v>B040-24230 mm Type 3 Concrete Pavement (Plain-Dowelled)m²</v>
      </c>
      <c r="L108" s="16" t="e">
        <f>MATCH(K108,'[6]Pay Items'!$K$1:$K$649,0)</f>
        <v>#N/A</v>
      </c>
      <c r="M108" s="17" t="str">
        <f t="shared" ca="1" si="10"/>
        <v>F0</v>
      </c>
      <c r="N108" s="17" t="str">
        <f t="shared" ca="1" si="11"/>
        <v>C2</v>
      </c>
      <c r="O108" s="17" t="str">
        <f t="shared" ca="1" si="12"/>
        <v>C2</v>
      </c>
    </row>
    <row r="109" spans="1:15" s="25" customFormat="1" ht="43.9" customHeight="1" x14ac:dyDescent="0.3">
      <c r="A109" s="118" t="s">
        <v>744</v>
      </c>
      <c r="B109" s="44" t="s">
        <v>354</v>
      </c>
      <c r="C109" s="37" t="s">
        <v>1540</v>
      </c>
      <c r="D109" s="43" t="s">
        <v>173</v>
      </c>
      <c r="E109" s="28" t="s">
        <v>178</v>
      </c>
      <c r="F109" s="57"/>
      <c r="G109" s="112"/>
      <c r="H109" s="35">
        <f>ROUND(G109*F109,2)</f>
        <v>0</v>
      </c>
      <c r="I109" s="58"/>
      <c r="J109" s="24" t="str">
        <f t="shared" ca="1" si="9"/>
        <v/>
      </c>
      <c r="K109" s="15" t="str">
        <f t="shared" si="13"/>
        <v>B041-24200 mm Type 3 Concrete Pavement (Reinforced)m²</v>
      </c>
      <c r="L109" s="16" t="e">
        <f>MATCH(K109,'[6]Pay Items'!$K$1:$K$649,0)</f>
        <v>#N/A</v>
      </c>
      <c r="M109" s="17" t="str">
        <f t="shared" ca="1" si="10"/>
        <v>F0</v>
      </c>
      <c r="N109" s="17" t="str">
        <f t="shared" ca="1" si="11"/>
        <v>C2</v>
      </c>
      <c r="O109" s="17" t="str">
        <f t="shared" ca="1" si="12"/>
        <v>C2</v>
      </c>
    </row>
    <row r="110" spans="1:15" s="25" customFormat="1" ht="30" customHeight="1" x14ac:dyDescent="0.3">
      <c r="A110" s="118" t="s">
        <v>295</v>
      </c>
      <c r="B110" s="44"/>
      <c r="C110" s="37" t="s">
        <v>606</v>
      </c>
      <c r="D110" s="43"/>
      <c r="E110" s="28"/>
      <c r="F110" s="57"/>
      <c r="G110" s="116"/>
      <c r="H110" s="35"/>
      <c r="I110" s="58"/>
      <c r="J110" s="24" t="str">
        <f t="shared" ca="1" si="9"/>
        <v>LOCKED</v>
      </c>
      <c r="K110" s="15" t="str">
        <f t="shared" si="13"/>
        <v>B042Pay Item Removed</v>
      </c>
      <c r="L110" s="16" t="e">
        <f>MATCH(K110,'[6]Pay Items'!$K$1:$K$649,0)</f>
        <v>#N/A</v>
      </c>
      <c r="M110" s="17" t="str">
        <f t="shared" ca="1" si="10"/>
        <v>F0</v>
      </c>
      <c r="N110" s="17" t="str">
        <f t="shared" ca="1" si="11"/>
        <v>C2</v>
      </c>
      <c r="O110" s="17" t="str">
        <f t="shared" ca="1" si="12"/>
        <v>C2</v>
      </c>
    </row>
    <row r="111" spans="1:15" s="25" customFormat="1" ht="43.9" customHeight="1" x14ac:dyDescent="0.3">
      <c r="A111" s="118" t="s">
        <v>745</v>
      </c>
      <c r="B111" s="44" t="s">
        <v>355</v>
      </c>
      <c r="C111" s="37" t="s">
        <v>1541</v>
      </c>
      <c r="D111" s="43" t="s">
        <v>173</v>
      </c>
      <c r="E111" s="28" t="s">
        <v>178</v>
      </c>
      <c r="F111" s="57"/>
      <c r="G111" s="112"/>
      <c r="H111" s="35">
        <f>ROUND(G111*F111,2)</f>
        <v>0</v>
      </c>
      <c r="I111" s="58"/>
      <c r="J111" s="24" t="str">
        <f t="shared" ca="1" si="9"/>
        <v/>
      </c>
      <c r="K111" s="15" t="str">
        <f t="shared" si="13"/>
        <v>B043-24200 mm Type 3 Concrete Pavement (Plain-Dowelled)m²</v>
      </c>
      <c r="L111" s="16" t="e">
        <f>MATCH(K111,'[6]Pay Items'!$K$1:$K$649,0)</f>
        <v>#N/A</v>
      </c>
      <c r="M111" s="17" t="str">
        <f t="shared" ca="1" si="10"/>
        <v>F0</v>
      </c>
      <c r="N111" s="17" t="str">
        <f t="shared" ca="1" si="11"/>
        <v>C2</v>
      </c>
      <c r="O111" s="17" t="str">
        <f t="shared" ca="1" si="12"/>
        <v>C2</v>
      </c>
    </row>
    <row r="112" spans="1:15" s="25" customFormat="1" ht="43.9" customHeight="1" x14ac:dyDescent="0.3">
      <c r="A112" s="118" t="s">
        <v>746</v>
      </c>
      <c r="B112" s="44" t="s">
        <v>356</v>
      </c>
      <c r="C112" s="37" t="s">
        <v>1542</v>
      </c>
      <c r="D112" s="43" t="s">
        <v>173</v>
      </c>
      <c r="E112" s="28" t="s">
        <v>178</v>
      </c>
      <c r="F112" s="57"/>
      <c r="G112" s="112"/>
      <c r="H112" s="35">
        <f>ROUND(G112*F112,2)</f>
        <v>0</v>
      </c>
      <c r="I112" s="58"/>
      <c r="J112" s="24" t="str">
        <f t="shared" ca="1" si="9"/>
        <v/>
      </c>
      <c r="K112" s="15" t="str">
        <f t="shared" si="13"/>
        <v>B044-24150 mm Type 3 Concrete Pavement (Reinforced)m²</v>
      </c>
      <c r="L112" s="16" t="e">
        <f>MATCH(K112,'[6]Pay Items'!$K$1:$K$649,0)</f>
        <v>#N/A</v>
      </c>
      <c r="M112" s="17" t="str">
        <f t="shared" ca="1" si="10"/>
        <v>F0</v>
      </c>
      <c r="N112" s="17" t="str">
        <f t="shared" ca="1" si="11"/>
        <v>C2</v>
      </c>
      <c r="O112" s="17" t="str">
        <f t="shared" ca="1" si="12"/>
        <v>C2</v>
      </c>
    </row>
    <row r="113" spans="1:15" s="25" customFormat="1" ht="30" customHeight="1" x14ac:dyDescent="0.3">
      <c r="A113" s="118" t="s">
        <v>296</v>
      </c>
      <c r="B113" s="44"/>
      <c r="C113" s="37" t="s">
        <v>606</v>
      </c>
      <c r="D113" s="43"/>
      <c r="E113" s="28"/>
      <c r="F113" s="57"/>
      <c r="G113" s="116"/>
      <c r="H113" s="35"/>
      <c r="I113" s="58"/>
      <c r="J113" s="24" t="str">
        <f t="shared" ca="1" si="9"/>
        <v>LOCKED</v>
      </c>
      <c r="K113" s="15" t="str">
        <f t="shared" si="13"/>
        <v>B045Pay Item Removed</v>
      </c>
      <c r="L113" s="16" t="e">
        <f>MATCH(K113,'[6]Pay Items'!$K$1:$K$649,0)</f>
        <v>#N/A</v>
      </c>
      <c r="M113" s="17" t="str">
        <f t="shared" ca="1" si="10"/>
        <v>F0</v>
      </c>
      <c r="N113" s="17" t="str">
        <f t="shared" ca="1" si="11"/>
        <v>C2</v>
      </c>
      <c r="O113" s="17" t="str">
        <f t="shared" ca="1" si="12"/>
        <v>C2</v>
      </c>
    </row>
    <row r="114" spans="1:15" s="25" customFormat="1" ht="43.9" customHeight="1" x14ac:dyDescent="0.3">
      <c r="A114" s="118" t="s">
        <v>747</v>
      </c>
      <c r="B114" s="44" t="s">
        <v>357</v>
      </c>
      <c r="C114" s="37" t="s">
        <v>1543</v>
      </c>
      <c r="D114" s="43" t="s">
        <v>173</v>
      </c>
      <c r="E114" s="28" t="s">
        <v>178</v>
      </c>
      <c r="F114" s="57"/>
      <c r="G114" s="112"/>
      <c r="H114" s="35">
        <f>ROUND(G114*F114,2)</f>
        <v>0</v>
      </c>
      <c r="I114" s="58"/>
      <c r="J114" s="24" t="str">
        <f t="shared" ca="1" si="9"/>
        <v/>
      </c>
      <c r="K114" s="15" t="str">
        <f t="shared" si="13"/>
        <v>B046-24150 mm Type 3 Concrete Pavement (Plain-Dowelled)m²</v>
      </c>
      <c r="L114" s="16" t="e">
        <f>MATCH(K114,'[6]Pay Items'!$K$1:$K$649,0)</f>
        <v>#N/A</v>
      </c>
      <c r="M114" s="17" t="str">
        <f t="shared" ca="1" si="10"/>
        <v>F0</v>
      </c>
      <c r="N114" s="17" t="str">
        <f t="shared" ca="1" si="11"/>
        <v>C2</v>
      </c>
      <c r="O114" s="17" t="str">
        <f t="shared" ca="1" si="12"/>
        <v>C2</v>
      </c>
    </row>
    <row r="115" spans="1:15" s="25" customFormat="1" ht="43.9" customHeight="1" x14ac:dyDescent="0.3">
      <c r="A115" s="118" t="s">
        <v>748</v>
      </c>
      <c r="B115" s="38" t="s">
        <v>154</v>
      </c>
      <c r="C115" s="37" t="s">
        <v>465</v>
      </c>
      <c r="D115" s="43" t="s">
        <v>920</v>
      </c>
      <c r="E115" s="28"/>
      <c r="F115" s="57"/>
      <c r="G115" s="115"/>
      <c r="H115" s="35"/>
      <c r="I115" s="53"/>
      <c r="J115" s="24" t="str">
        <f t="shared" ca="1" si="9"/>
        <v>LOCKED</v>
      </c>
      <c r="K115" s="15" t="str">
        <f t="shared" si="13"/>
        <v>B047-24Partial Slab Patches - Early Opening (24 hour)CW 3230-R8</v>
      </c>
      <c r="L115" s="16" t="e">
        <f>MATCH(K115,'[6]Pay Items'!$K$1:$K$649,0)</f>
        <v>#N/A</v>
      </c>
      <c r="M115" s="17" t="str">
        <f t="shared" ca="1" si="10"/>
        <v>F0</v>
      </c>
      <c r="N115" s="17" t="str">
        <f t="shared" ca="1" si="11"/>
        <v>G</v>
      </c>
      <c r="O115" s="17" t="str">
        <f t="shared" ca="1" si="12"/>
        <v>C2</v>
      </c>
    </row>
    <row r="116" spans="1:15" s="25" customFormat="1" ht="43.9" customHeight="1" x14ac:dyDescent="0.3">
      <c r="A116" s="118" t="s">
        <v>749</v>
      </c>
      <c r="B116" s="44" t="s">
        <v>350</v>
      </c>
      <c r="C116" s="37" t="s">
        <v>1544</v>
      </c>
      <c r="D116" s="43" t="s">
        <v>173</v>
      </c>
      <c r="E116" s="28" t="s">
        <v>178</v>
      </c>
      <c r="F116" s="57"/>
      <c r="G116" s="112"/>
      <c r="H116" s="35">
        <f t="shared" ref="H116:H131" si="15">ROUND(G116*F116,2)</f>
        <v>0</v>
      </c>
      <c r="I116" s="53"/>
      <c r="J116" s="24" t="str">
        <f t="shared" ca="1" si="9"/>
        <v/>
      </c>
      <c r="K116" s="15" t="str">
        <f t="shared" si="13"/>
        <v>B048-24250 mm Type 3 Concrete Pavement (Type A)m²</v>
      </c>
      <c r="L116" s="16" t="e">
        <f>MATCH(K116,'[6]Pay Items'!$K$1:$K$649,0)</f>
        <v>#N/A</v>
      </c>
      <c r="M116" s="17" t="str">
        <f t="shared" ca="1" si="10"/>
        <v>F0</v>
      </c>
      <c r="N116" s="17" t="str">
        <f t="shared" ca="1" si="11"/>
        <v>C2</v>
      </c>
      <c r="O116" s="17" t="str">
        <f t="shared" ca="1" si="12"/>
        <v>C2</v>
      </c>
    </row>
    <row r="117" spans="1:15" s="25" customFormat="1" ht="43.9" customHeight="1" x14ac:dyDescent="0.3">
      <c r="A117" s="118" t="s">
        <v>750</v>
      </c>
      <c r="B117" s="44" t="s">
        <v>351</v>
      </c>
      <c r="C117" s="37" t="s">
        <v>1545</v>
      </c>
      <c r="D117" s="43" t="s">
        <v>173</v>
      </c>
      <c r="E117" s="28" t="s">
        <v>178</v>
      </c>
      <c r="F117" s="57"/>
      <c r="G117" s="112"/>
      <c r="H117" s="35">
        <f t="shared" si="15"/>
        <v>0</v>
      </c>
      <c r="I117" s="53"/>
      <c r="J117" s="24" t="str">
        <f t="shared" ca="1" si="9"/>
        <v/>
      </c>
      <c r="K117" s="15" t="str">
        <f t="shared" si="13"/>
        <v>B049-24250 mm Type 3 Concrete Pavement (Type B)m²</v>
      </c>
      <c r="L117" s="16" t="e">
        <f>MATCH(K117,'[6]Pay Items'!$K$1:$K$649,0)</f>
        <v>#N/A</v>
      </c>
      <c r="M117" s="17" t="str">
        <f t="shared" ca="1" si="10"/>
        <v>F0</v>
      </c>
      <c r="N117" s="17" t="str">
        <f t="shared" ca="1" si="11"/>
        <v>C2</v>
      </c>
      <c r="O117" s="17" t="str">
        <f t="shared" ca="1" si="12"/>
        <v>C2</v>
      </c>
    </row>
    <row r="118" spans="1:15" s="25" customFormat="1" ht="43.9" customHeight="1" x14ac:dyDescent="0.3">
      <c r="A118" s="118" t="s">
        <v>751</v>
      </c>
      <c r="B118" s="44" t="s">
        <v>352</v>
      </c>
      <c r="C118" s="37" t="s">
        <v>1546</v>
      </c>
      <c r="D118" s="43" t="s">
        <v>173</v>
      </c>
      <c r="E118" s="28" t="s">
        <v>178</v>
      </c>
      <c r="F118" s="57"/>
      <c r="G118" s="112"/>
      <c r="H118" s="35">
        <f t="shared" si="15"/>
        <v>0</v>
      </c>
      <c r="I118" s="53"/>
      <c r="J118" s="24" t="str">
        <f t="shared" ca="1" si="9"/>
        <v/>
      </c>
      <c r="K118" s="15" t="str">
        <f t="shared" si="13"/>
        <v>B050-24250 mm Type 3 Concrete Pavement (Type C)m²</v>
      </c>
      <c r="L118" s="16" t="e">
        <f>MATCH(K118,'[6]Pay Items'!$K$1:$K$649,0)</f>
        <v>#N/A</v>
      </c>
      <c r="M118" s="17" t="str">
        <f t="shared" ca="1" si="10"/>
        <v>F0</v>
      </c>
      <c r="N118" s="17" t="str">
        <f t="shared" ca="1" si="11"/>
        <v>C2</v>
      </c>
      <c r="O118" s="17" t="str">
        <f t="shared" ca="1" si="12"/>
        <v>C2</v>
      </c>
    </row>
    <row r="119" spans="1:15" s="25" customFormat="1" ht="43.9" customHeight="1" x14ac:dyDescent="0.3">
      <c r="A119" s="118" t="s">
        <v>752</v>
      </c>
      <c r="B119" s="44" t="s">
        <v>353</v>
      </c>
      <c r="C119" s="37" t="s">
        <v>1547</v>
      </c>
      <c r="D119" s="43" t="s">
        <v>173</v>
      </c>
      <c r="E119" s="28" t="s">
        <v>178</v>
      </c>
      <c r="F119" s="57"/>
      <c r="G119" s="112"/>
      <c r="H119" s="35">
        <f t="shared" si="15"/>
        <v>0</v>
      </c>
      <c r="I119" s="53"/>
      <c r="J119" s="24" t="str">
        <f t="shared" ca="1" si="9"/>
        <v/>
      </c>
      <c r="K119" s="15" t="str">
        <f t="shared" si="13"/>
        <v>B051-24250 mm Type 3 Concrete Pavement (Type D)m²</v>
      </c>
      <c r="L119" s="16" t="e">
        <f>MATCH(K119,'[6]Pay Items'!$K$1:$K$649,0)</f>
        <v>#N/A</v>
      </c>
      <c r="M119" s="17" t="str">
        <f t="shared" ca="1" si="10"/>
        <v>F0</v>
      </c>
      <c r="N119" s="17" t="str">
        <f t="shared" ca="1" si="11"/>
        <v>C2</v>
      </c>
      <c r="O119" s="17" t="str">
        <f t="shared" ca="1" si="12"/>
        <v>C2</v>
      </c>
    </row>
    <row r="120" spans="1:15" s="25" customFormat="1" ht="43.9" customHeight="1" x14ac:dyDescent="0.3">
      <c r="A120" s="118" t="s">
        <v>753</v>
      </c>
      <c r="B120" s="44" t="s">
        <v>354</v>
      </c>
      <c r="C120" s="37" t="s">
        <v>1548</v>
      </c>
      <c r="D120" s="43" t="s">
        <v>173</v>
      </c>
      <c r="E120" s="28" t="s">
        <v>178</v>
      </c>
      <c r="F120" s="57"/>
      <c r="G120" s="112"/>
      <c r="H120" s="35">
        <f t="shared" si="15"/>
        <v>0</v>
      </c>
      <c r="I120" s="53"/>
      <c r="J120" s="24" t="str">
        <f t="shared" ca="1" si="9"/>
        <v/>
      </c>
      <c r="K120" s="15" t="str">
        <f t="shared" si="13"/>
        <v>B052-24230 mm Type 3 Concrete Pavement (Type A)m²</v>
      </c>
      <c r="L120" s="16" t="e">
        <f>MATCH(K120,'[6]Pay Items'!$K$1:$K$649,0)</f>
        <v>#N/A</v>
      </c>
      <c r="M120" s="17" t="str">
        <f t="shared" ca="1" si="10"/>
        <v>F0</v>
      </c>
      <c r="N120" s="17" t="str">
        <f t="shared" ca="1" si="11"/>
        <v>C2</v>
      </c>
      <c r="O120" s="17" t="str">
        <f t="shared" ca="1" si="12"/>
        <v>C2</v>
      </c>
    </row>
    <row r="121" spans="1:15" s="25" customFormat="1" ht="43.9" customHeight="1" x14ac:dyDescent="0.3">
      <c r="A121" s="118" t="s">
        <v>754</v>
      </c>
      <c r="B121" s="44" t="s">
        <v>355</v>
      </c>
      <c r="C121" s="37" t="s">
        <v>1549</v>
      </c>
      <c r="D121" s="43" t="s">
        <v>173</v>
      </c>
      <c r="E121" s="28" t="s">
        <v>178</v>
      </c>
      <c r="F121" s="57"/>
      <c r="G121" s="112"/>
      <c r="H121" s="35">
        <f t="shared" si="15"/>
        <v>0</v>
      </c>
      <c r="I121" s="53"/>
      <c r="J121" s="24" t="str">
        <f t="shared" ca="1" si="9"/>
        <v/>
      </c>
      <c r="K121" s="15" t="str">
        <f t="shared" si="13"/>
        <v>B053-24230 mm Type 3 Concrete Pavement (Type B)m²</v>
      </c>
      <c r="L121" s="16" t="e">
        <f>MATCH(K121,'[6]Pay Items'!$K$1:$K$649,0)</f>
        <v>#N/A</v>
      </c>
      <c r="M121" s="17" t="str">
        <f t="shared" ca="1" si="10"/>
        <v>F0</v>
      </c>
      <c r="N121" s="17" t="str">
        <f t="shared" ca="1" si="11"/>
        <v>C2</v>
      </c>
      <c r="O121" s="17" t="str">
        <f t="shared" ca="1" si="12"/>
        <v>C2</v>
      </c>
    </row>
    <row r="122" spans="1:15" s="25" customFormat="1" ht="43.9" customHeight="1" x14ac:dyDescent="0.3">
      <c r="A122" s="118" t="s">
        <v>755</v>
      </c>
      <c r="B122" s="44" t="s">
        <v>356</v>
      </c>
      <c r="C122" s="37" t="s">
        <v>1550</v>
      </c>
      <c r="D122" s="43" t="s">
        <v>173</v>
      </c>
      <c r="E122" s="28" t="s">
        <v>178</v>
      </c>
      <c r="F122" s="57"/>
      <c r="G122" s="112"/>
      <c r="H122" s="35">
        <f t="shared" si="15"/>
        <v>0</v>
      </c>
      <c r="I122" s="53"/>
      <c r="J122" s="24" t="str">
        <f t="shared" ca="1" si="9"/>
        <v/>
      </c>
      <c r="K122" s="15" t="str">
        <f t="shared" si="13"/>
        <v>B054-24230 mm Type 3 Concrete Pavement (Type C)m²</v>
      </c>
      <c r="L122" s="16" t="e">
        <f>MATCH(K122,'[6]Pay Items'!$K$1:$K$649,0)</f>
        <v>#N/A</v>
      </c>
      <c r="M122" s="17" t="str">
        <f t="shared" ca="1" si="10"/>
        <v>F0</v>
      </c>
      <c r="N122" s="17" t="str">
        <f t="shared" ca="1" si="11"/>
        <v>C2</v>
      </c>
      <c r="O122" s="17" t="str">
        <f t="shared" ca="1" si="12"/>
        <v>C2</v>
      </c>
    </row>
    <row r="123" spans="1:15" s="25" customFormat="1" ht="43.9" customHeight="1" x14ac:dyDescent="0.3">
      <c r="A123" s="118" t="s">
        <v>756</v>
      </c>
      <c r="B123" s="44" t="s">
        <v>357</v>
      </c>
      <c r="C123" s="37" t="s">
        <v>1551</v>
      </c>
      <c r="D123" s="43" t="s">
        <v>173</v>
      </c>
      <c r="E123" s="28" t="s">
        <v>178</v>
      </c>
      <c r="F123" s="57"/>
      <c r="G123" s="112"/>
      <c r="H123" s="35">
        <f t="shared" si="15"/>
        <v>0</v>
      </c>
      <c r="I123" s="53"/>
      <c r="J123" s="24" t="str">
        <f t="shared" ca="1" si="9"/>
        <v/>
      </c>
      <c r="K123" s="15" t="str">
        <f t="shared" si="13"/>
        <v>B055-24230 mm Type 3 Concrete Pavement (Type D)m²</v>
      </c>
      <c r="L123" s="16" t="e">
        <f>MATCH(K123,'[6]Pay Items'!$K$1:$K$649,0)</f>
        <v>#N/A</v>
      </c>
      <c r="M123" s="17" t="str">
        <f t="shared" ca="1" si="10"/>
        <v>F0</v>
      </c>
      <c r="N123" s="17" t="str">
        <f t="shared" ca="1" si="11"/>
        <v>C2</v>
      </c>
      <c r="O123" s="17" t="str">
        <f t="shared" ca="1" si="12"/>
        <v>C2</v>
      </c>
    </row>
    <row r="124" spans="1:15" s="25" customFormat="1" ht="43.9" customHeight="1" x14ac:dyDescent="0.3">
      <c r="A124" s="118" t="s">
        <v>757</v>
      </c>
      <c r="B124" s="44" t="s">
        <v>358</v>
      </c>
      <c r="C124" s="37" t="s">
        <v>1552</v>
      </c>
      <c r="D124" s="43" t="s">
        <v>173</v>
      </c>
      <c r="E124" s="28" t="s">
        <v>178</v>
      </c>
      <c r="F124" s="57"/>
      <c r="G124" s="112"/>
      <c r="H124" s="35">
        <f t="shared" si="15"/>
        <v>0</v>
      </c>
      <c r="I124" s="53"/>
      <c r="J124" s="24" t="str">
        <f t="shared" ca="1" si="9"/>
        <v/>
      </c>
      <c r="K124" s="15" t="str">
        <f t="shared" si="13"/>
        <v>B056-24200 mm Type 3 Concrete Pavement (Type A)m²</v>
      </c>
      <c r="L124" s="16" t="e">
        <f>MATCH(K124,'[6]Pay Items'!$K$1:$K$649,0)</f>
        <v>#N/A</v>
      </c>
      <c r="M124" s="17" t="str">
        <f t="shared" ca="1" si="10"/>
        <v>F0</v>
      </c>
      <c r="N124" s="17" t="str">
        <f t="shared" ca="1" si="11"/>
        <v>C2</v>
      </c>
      <c r="O124" s="17" t="str">
        <f t="shared" ca="1" si="12"/>
        <v>C2</v>
      </c>
    </row>
    <row r="125" spans="1:15" s="25" customFormat="1" ht="43.9" customHeight="1" x14ac:dyDescent="0.3">
      <c r="A125" s="118" t="s">
        <v>758</v>
      </c>
      <c r="B125" s="44" t="s">
        <v>360</v>
      </c>
      <c r="C125" s="37" t="s">
        <v>1553</v>
      </c>
      <c r="D125" s="43" t="s">
        <v>173</v>
      </c>
      <c r="E125" s="28" t="s">
        <v>178</v>
      </c>
      <c r="F125" s="57"/>
      <c r="G125" s="112"/>
      <c r="H125" s="35">
        <f t="shared" si="15"/>
        <v>0</v>
      </c>
      <c r="I125" s="53"/>
      <c r="J125" s="24" t="str">
        <f t="shared" ca="1" si="9"/>
        <v/>
      </c>
      <c r="K125" s="15" t="str">
        <f t="shared" si="13"/>
        <v>B057-24200 mm Type 3 Concrete Pavement (Type B)m²</v>
      </c>
      <c r="L125" s="16" t="e">
        <f>MATCH(K125,'[6]Pay Items'!$K$1:$K$649,0)</f>
        <v>#N/A</v>
      </c>
      <c r="M125" s="17" t="str">
        <f t="shared" ca="1" si="10"/>
        <v>F0</v>
      </c>
      <c r="N125" s="17" t="str">
        <f t="shared" ca="1" si="11"/>
        <v>C2</v>
      </c>
      <c r="O125" s="17" t="str">
        <f t="shared" ca="1" si="12"/>
        <v>C2</v>
      </c>
    </row>
    <row r="126" spans="1:15" s="25" customFormat="1" ht="43.9" customHeight="1" x14ac:dyDescent="0.3">
      <c r="A126" s="118" t="s">
        <v>759</v>
      </c>
      <c r="B126" s="44" t="s">
        <v>359</v>
      </c>
      <c r="C126" s="37" t="s">
        <v>1554</v>
      </c>
      <c r="D126" s="43" t="s">
        <v>173</v>
      </c>
      <c r="E126" s="28" t="s">
        <v>178</v>
      </c>
      <c r="F126" s="57"/>
      <c r="G126" s="112"/>
      <c r="H126" s="35">
        <f t="shared" si="15"/>
        <v>0</v>
      </c>
      <c r="I126" s="58"/>
      <c r="J126" s="24" t="str">
        <f t="shared" ca="1" si="9"/>
        <v/>
      </c>
      <c r="K126" s="15" t="str">
        <f t="shared" si="13"/>
        <v>B058-24200 mm Type 3 Concrete Pavement (Type C)m²</v>
      </c>
      <c r="L126" s="16" t="e">
        <f>MATCH(K126,'[6]Pay Items'!$K$1:$K$649,0)</f>
        <v>#N/A</v>
      </c>
      <c r="M126" s="17" t="str">
        <f t="shared" ca="1" si="10"/>
        <v>F0</v>
      </c>
      <c r="N126" s="17" t="str">
        <f t="shared" ca="1" si="11"/>
        <v>C2</v>
      </c>
      <c r="O126" s="17" t="str">
        <f t="shared" ca="1" si="12"/>
        <v>C2</v>
      </c>
    </row>
    <row r="127" spans="1:15" s="25" customFormat="1" ht="43.9" customHeight="1" x14ac:dyDescent="0.3">
      <c r="A127" s="118" t="s">
        <v>760</v>
      </c>
      <c r="B127" s="44" t="s">
        <v>207</v>
      </c>
      <c r="C127" s="37" t="s">
        <v>1555</v>
      </c>
      <c r="D127" s="43" t="s">
        <v>173</v>
      </c>
      <c r="E127" s="28" t="s">
        <v>178</v>
      </c>
      <c r="F127" s="57"/>
      <c r="G127" s="112"/>
      <c r="H127" s="35">
        <f t="shared" si="15"/>
        <v>0</v>
      </c>
      <c r="I127" s="58"/>
      <c r="J127" s="24" t="str">
        <f t="shared" ca="1" si="9"/>
        <v/>
      </c>
      <c r="K127" s="15" t="str">
        <f t="shared" si="13"/>
        <v>B059-24200 mm Type 3 Concrete Pavement (Type D)m²</v>
      </c>
      <c r="L127" s="16" t="e">
        <f>MATCH(K127,'[6]Pay Items'!$K$1:$K$649,0)</f>
        <v>#N/A</v>
      </c>
      <c r="M127" s="17" t="str">
        <f t="shared" ca="1" si="10"/>
        <v>F0</v>
      </c>
      <c r="N127" s="17" t="str">
        <f t="shared" ca="1" si="11"/>
        <v>C2</v>
      </c>
      <c r="O127" s="17" t="str">
        <f t="shared" ca="1" si="12"/>
        <v>C2</v>
      </c>
    </row>
    <row r="128" spans="1:15" s="25" customFormat="1" ht="43.9" customHeight="1" x14ac:dyDescent="0.3">
      <c r="A128" s="118" t="s">
        <v>761</v>
      </c>
      <c r="B128" s="44" t="s">
        <v>361</v>
      </c>
      <c r="C128" s="37" t="s">
        <v>1556</v>
      </c>
      <c r="D128" s="43" t="s">
        <v>173</v>
      </c>
      <c r="E128" s="28" t="s">
        <v>178</v>
      </c>
      <c r="F128" s="57"/>
      <c r="G128" s="112"/>
      <c r="H128" s="35">
        <f t="shared" si="15"/>
        <v>0</v>
      </c>
      <c r="I128" s="58"/>
      <c r="J128" s="24" t="str">
        <f t="shared" ca="1" si="9"/>
        <v/>
      </c>
      <c r="K128" s="15" t="str">
        <f t="shared" si="13"/>
        <v>B060-24150 mm Type 3 Concrete Pavement (Type A)m²</v>
      </c>
      <c r="L128" s="16" t="e">
        <f>MATCH(K128,'[6]Pay Items'!$K$1:$K$649,0)</f>
        <v>#N/A</v>
      </c>
      <c r="M128" s="17" t="str">
        <f t="shared" ca="1" si="10"/>
        <v>F0</v>
      </c>
      <c r="N128" s="17" t="str">
        <f t="shared" ca="1" si="11"/>
        <v>C2</v>
      </c>
      <c r="O128" s="17" t="str">
        <f t="shared" ca="1" si="12"/>
        <v>C2</v>
      </c>
    </row>
    <row r="129" spans="1:15" s="25" customFormat="1" ht="43.9" customHeight="1" x14ac:dyDescent="0.3">
      <c r="A129" s="118" t="s">
        <v>762</v>
      </c>
      <c r="B129" s="44" t="s">
        <v>451</v>
      </c>
      <c r="C129" s="37" t="s">
        <v>1557</v>
      </c>
      <c r="D129" s="43" t="s">
        <v>173</v>
      </c>
      <c r="E129" s="28" t="s">
        <v>178</v>
      </c>
      <c r="F129" s="57"/>
      <c r="G129" s="112"/>
      <c r="H129" s="35">
        <f t="shared" si="15"/>
        <v>0</v>
      </c>
      <c r="I129" s="58"/>
      <c r="J129" s="24" t="str">
        <f t="shared" ca="1" si="9"/>
        <v/>
      </c>
      <c r="K129" s="15" t="str">
        <f t="shared" si="13"/>
        <v>B061-24150 mm Type 3 Concrete Pavement (Type B)m²</v>
      </c>
      <c r="L129" s="16" t="e">
        <f>MATCH(K129,'[6]Pay Items'!$K$1:$K$649,0)</f>
        <v>#N/A</v>
      </c>
      <c r="M129" s="17" t="str">
        <f t="shared" ca="1" si="10"/>
        <v>F0</v>
      </c>
      <c r="N129" s="17" t="str">
        <f t="shared" ca="1" si="11"/>
        <v>C2</v>
      </c>
      <c r="O129" s="17" t="str">
        <f t="shared" ca="1" si="12"/>
        <v>C2</v>
      </c>
    </row>
    <row r="130" spans="1:15" s="25" customFormat="1" ht="43.9" customHeight="1" x14ac:dyDescent="0.3">
      <c r="A130" s="118" t="s">
        <v>763</v>
      </c>
      <c r="B130" s="44" t="s">
        <v>452</v>
      </c>
      <c r="C130" s="37" t="s">
        <v>1558</v>
      </c>
      <c r="D130" s="43" t="s">
        <v>173</v>
      </c>
      <c r="E130" s="28" t="s">
        <v>178</v>
      </c>
      <c r="F130" s="57"/>
      <c r="G130" s="112"/>
      <c r="H130" s="35">
        <f t="shared" si="15"/>
        <v>0</v>
      </c>
      <c r="I130" s="58"/>
      <c r="J130" s="24" t="str">
        <f t="shared" ca="1" si="9"/>
        <v/>
      </c>
      <c r="K130" s="15" t="str">
        <f t="shared" si="13"/>
        <v>B062-24150 mm Type 3 Concrete Pavement (Type C)m²</v>
      </c>
      <c r="L130" s="16" t="e">
        <f>MATCH(K130,'[6]Pay Items'!$K$1:$K$649,0)</f>
        <v>#N/A</v>
      </c>
      <c r="M130" s="17" t="str">
        <f t="shared" ca="1" si="10"/>
        <v>F0</v>
      </c>
      <c r="N130" s="17" t="str">
        <f t="shared" ca="1" si="11"/>
        <v>C2</v>
      </c>
      <c r="O130" s="17" t="str">
        <f t="shared" ca="1" si="12"/>
        <v>C2</v>
      </c>
    </row>
    <row r="131" spans="1:15" s="25" customFormat="1" ht="43.9" customHeight="1" x14ac:dyDescent="0.3">
      <c r="A131" s="118" t="s">
        <v>764</v>
      </c>
      <c r="B131" s="44" t="s">
        <v>453</v>
      </c>
      <c r="C131" s="37" t="s">
        <v>1559</v>
      </c>
      <c r="D131" s="43" t="s">
        <v>173</v>
      </c>
      <c r="E131" s="28" t="s">
        <v>178</v>
      </c>
      <c r="F131" s="57"/>
      <c r="G131" s="112"/>
      <c r="H131" s="35">
        <f t="shared" si="15"/>
        <v>0</v>
      </c>
      <c r="I131" s="58"/>
      <c r="J131" s="24" t="str">
        <f t="shared" ref="J131:J194" ca="1" si="16">IF(CELL("protect",$G131)=1, "LOCKED", "")</f>
        <v/>
      </c>
      <c r="K131" s="15" t="str">
        <f t="shared" si="13"/>
        <v>B063-24150 mm Type 3 Concrete Pavement (Type D)m²</v>
      </c>
      <c r="L131" s="16" t="e">
        <f>MATCH(K131,'[6]Pay Items'!$K$1:$K$649,0)</f>
        <v>#N/A</v>
      </c>
      <c r="M131" s="17" t="str">
        <f t="shared" ref="M131:M194" ca="1" si="17">CELL("format",$F131)</f>
        <v>F0</v>
      </c>
      <c r="N131" s="17" t="str">
        <f t="shared" ref="N131:N194" ca="1" si="18">CELL("format",$G131)</f>
        <v>C2</v>
      </c>
      <c r="O131" s="17" t="str">
        <f t="shared" ref="O131:O194" ca="1" si="19">CELL("format",$H131)</f>
        <v>C2</v>
      </c>
    </row>
    <row r="132" spans="1:15" s="25" customFormat="1" ht="43.9" customHeight="1" x14ac:dyDescent="0.3">
      <c r="A132" s="118" t="s">
        <v>765</v>
      </c>
      <c r="B132" s="38" t="s">
        <v>159</v>
      </c>
      <c r="C132" s="37" t="s">
        <v>575</v>
      </c>
      <c r="D132" s="43" t="s">
        <v>1312</v>
      </c>
      <c r="E132" s="28"/>
      <c r="F132" s="57"/>
      <c r="G132" s="115"/>
      <c r="H132" s="35"/>
      <c r="I132" s="53"/>
      <c r="J132" s="24" t="str">
        <f t="shared" ca="1" si="16"/>
        <v>LOCKED</v>
      </c>
      <c r="K132" s="15" t="str">
        <f t="shared" ref="K132:K195" si="20">CLEAN(CONCATENATE(TRIM($A132),TRIM($C132),IF(LEFT($D132)&lt;&gt;"E",TRIM($D132),),TRIM($E132)))</f>
        <v>B064-72Slab Replacement - Early Opening (72 hour)CW 3230-R8</v>
      </c>
      <c r="L132" s="16" t="e">
        <f>MATCH(K132,'[6]Pay Items'!$K$1:$K$649,0)</f>
        <v>#N/A</v>
      </c>
      <c r="M132" s="17" t="str">
        <f t="shared" ca="1" si="17"/>
        <v>F0</v>
      </c>
      <c r="N132" s="17" t="str">
        <f t="shared" ca="1" si="18"/>
        <v>G</v>
      </c>
      <c r="O132" s="17" t="str">
        <f t="shared" ca="1" si="19"/>
        <v>C2</v>
      </c>
    </row>
    <row r="133" spans="1:15" s="25" customFormat="1" ht="43.9" customHeight="1" x14ac:dyDescent="0.3">
      <c r="A133" s="118" t="s">
        <v>766</v>
      </c>
      <c r="B133" s="44" t="s">
        <v>350</v>
      </c>
      <c r="C133" s="37" t="s">
        <v>1560</v>
      </c>
      <c r="D133" s="43" t="s">
        <v>173</v>
      </c>
      <c r="E133" s="28" t="s">
        <v>178</v>
      </c>
      <c r="F133" s="57"/>
      <c r="G133" s="112"/>
      <c r="H133" s="35">
        <f>ROUND(G133*F133,2)</f>
        <v>0</v>
      </c>
      <c r="I133" s="53"/>
      <c r="J133" s="24" t="str">
        <f t="shared" ca="1" si="16"/>
        <v/>
      </c>
      <c r="K133" s="15" t="str">
        <f t="shared" si="20"/>
        <v>B065-72250 mm Type 4 Concrete Pavement (Reinforced)m²</v>
      </c>
      <c r="L133" s="16" t="e">
        <f>MATCH(K133,'[6]Pay Items'!$K$1:$K$649,0)</f>
        <v>#N/A</v>
      </c>
      <c r="M133" s="17" t="str">
        <f t="shared" ca="1" si="17"/>
        <v>F0</v>
      </c>
      <c r="N133" s="17" t="str">
        <f t="shared" ca="1" si="18"/>
        <v>C2</v>
      </c>
      <c r="O133" s="17" t="str">
        <f t="shared" ca="1" si="19"/>
        <v>C2</v>
      </c>
    </row>
    <row r="134" spans="1:15" s="34" customFormat="1" ht="30" customHeight="1" x14ac:dyDescent="0.25">
      <c r="A134" s="118" t="s">
        <v>297</v>
      </c>
      <c r="B134" s="44"/>
      <c r="C134" s="37" t="s">
        <v>606</v>
      </c>
      <c r="D134" s="67"/>
      <c r="E134" s="68"/>
      <c r="F134" s="69"/>
      <c r="G134" s="122"/>
      <c r="H134" s="70"/>
      <c r="I134" s="72"/>
      <c r="J134" s="24" t="str">
        <f t="shared" ca="1" si="16"/>
        <v>LOCKED</v>
      </c>
      <c r="K134" s="15" t="str">
        <f t="shared" si="20"/>
        <v>B066Pay Item Removed</v>
      </c>
      <c r="L134" s="16" t="e">
        <f>MATCH(K134,'[6]Pay Items'!$K$1:$K$649,0)</f>
        <v>#N/A</v>
      </c>
      <c r="M134" s="17" t="str">
        <f t="shared" ca="1" si="17"/>
        <v>F0</v>
      </c>
      <c r="N134" s="17" t="str">
        <f t="shared" ca="1" si="18"/>
        <v>C2</v>
      </c>
      <c r="O134" s="17" t="str">
        <f t="shared" ca="1" si="19"/>
        <v>C2</v>
      </c>
    </row>
    <row r="135" spans="1:15" s="25" customFormat="1" ht="43.9" customHeight="1" x14ac:dyDescent="0.3">
      <c r="A135" s="118" t="s">
        <v>767</v>
      </c>
      <c r="B135" s="44" t="s">
        <v>351</v>
      </c>
      <c r="C135" s="37" t="s">
        <v>1561</v>
      </c>
      <c r="D135" s="43" t="s">
        <v>173</v>
      </c>
      <c r="E135" s="28" t="s">
        <v>178</v>
      </c>
      <c r="F135" s="57"/>
      <c r="G135" s="112"/>
      <c r="H135" s="35">
        <f>ROUND(G135*F135,2)</f>
        <v>0</v>
      </c>
      <c r="I135" s="53"/>
      <c r="J135" s="24" t="str">
        <f t="shared" ca="1" si="16"/>
        <v/>
      </c>
      <c r="K135" s="15" t="str">
        <f t="shared" si="20"/>
        <v>B067-72250 mm Type 4 Concrete Pavement (Plain-Dowelled)m²</v>
      </c>
      <c r="L135" s="16" t="e">
        <f>MATCH(K135,'[6]Pay Items'!$K$1:$K$649,0)</f>
        <v>#N/A</v>
      </c>
      <c r="M135" s="17" t="str">
        <f t="shared" ca="1" si="17"/>
        <v>F0</v>
      </c>
      <c r="N135" s="17" t="str">
        <f t="shared" ca="1" si="18"/>
        <v>C2</v>
      </c>
      <c r="O135" s="17" t="str">
        <f t="shared" ca="1" si="19"/>
        <v>C2</v>
      </c>
    </row>
    <row r="136" spans="1:15" s="25" customFormat="1" ht="43.9" customHeight="1" x14ac:dyDescent="0.3">
      <c r="A136" s="118" t="s">
        <v>768</v>
      </c>
      <c r="B136" s="44" t="s">
        <v>352</v>
      </c>
      <c r="C136" s="37" t="s">
        <v>1562</v>
      </c>
      <c r="D136" s="43" t="s">
        <v>173</v>
      </c>
      <c r="E136" s="28" t="s">
        <v>178</v>
      </c>
      <c r="F136" s="57"/>
      <c r="G136" s="112"/>
      <c r="H136" s="35">
        <f>ROUND(G136*F136,2)</f>
        <v>0</v>
      </c>
      <c r="I136" s="53"/>
      <c r="J136" s="24" t="str">
        <f t="shared" ca="1" si="16"/>
        <v/>
      </c>
      <c r="K136" s="15" t="str">
        <f t="shared" si="20"/>
        <v>B068-72230 mm Type 4 Concrete Pavement (Reinforced)m²</v>
      </c>
      <c r="L136" s="16" t="e">
        <f>MATCH(K136,'[6]Pay Items'!$K$1:$K$649,0)</f>
        <v>#N/A</v>
      </c>
      <c r="M136" s="17" t="str">
        <f t="shared" ca="1" si="17"/>
        <v>F0</v>
      </c>
      <c r="N136" s="17" t="str">
        <f t="shared" ca="1" si="18"/>
        <v>C2</v>
      </c>
      <c r="O136" s="17" t="str">
        <f t="shared" ca="1" si="19"/>
        <v>C2</v>
      </c>
    </row>
    <row r="137" spans="1:15" s="25" customFormat="1" ht="30" customHeight="1" x14ac:dyDescent="0.3">
      <c r="A137" s="118" t="s">
        <v>298</v>
      </c>
      <c r="B137" s="44"/>
      <c r="C137" s="37" t="s">
        <v>606</v>
      </c>
      <c r="D137" s="43"/>
      <c r="E137" s="28"/>
      <c r="F137" s="57"/>
      <c r="G137" s="116"/>
      <c r="H137" s="35"/>
      <c r="I137" s="53"/>
      <c r="J137" s="24" t="str">
        <f t="shared" ca="1" si="16"/>
        <v>LOCKED</v>
      </c>
      <c r="K137" s="15" t="str">
        <f t="shared" si="20"/>
        <v>B069Pay Item Removed</v>
      </c>
      <c r="L137" s="16" t="e">
        <f>MATCH(K137,'[6]Pay Items'!$K$1:$K$649,0)</f>
        <v>#N/A</v>
      </c>
      <c r="M137" s="17" t="str">
        <f t="shared" ca="1" si="17"/>
        <v>F0</v>
      </c>
      <c r="N137" s="17" t="str">
        <f t="shared" ca="1" si="18"/>
        <v>C2</v>
      </c>
      <c r="O137" s="17" t="str">
        <f t="shared" ca="1" si="19"/>
        <v>C2</v>
      </c>
    </row>
    <row r="138" spans="1:15" s="25" customFormat="1" ht="43.9" customHeight="1" x14ac:dyDescent="0.3">
      <c r="A138" s="118" t="s">
        <v>769</v>
      </c>
      <c r="B138" s="44" t="s">
        <v>353</v>
      </c>
      <c r="C138" s="37" t="s">
        <v>1563</v>
      </c>
      <c r="D138" s="43" t="s">
        <v>173</v>
      </c>
      <c r="E138" s="28" t="s">
        <v>178</v>
      </c>
      <c r="F138" s="57"/>
      <c r="G138" s="112"/>
      <c r="H138" s="35">
        <f>ROUND(G138*F138,2)</f>
        <v>0</v>
      </c>
      <c r="I138" s="53"/>
      <c r="J138" s="24" t="str">
        <f t="shared" ca="1" si="16"/>
        <v/>
      </c>
      <c r="K138" s="15" t="str">
        <f t="shared" si="20"/>
        <v>B070-72230 mm Type 4 Concrete Pavement (Plain-Dowelled)m²</v>
      </c>
      <c r="L138" s="16" t="e">
        <f>MATCH(K138,'[6]Pay Items'!$K$1:$K$649,0)</f>
        <v>#N/A</v>
      </c>
      <c r="M138" s="17" t="str">
        <f t="shared" ca="1" si="17"/>
        <v>F0</v>
      </c>
      <c r="N138" s="17" t="str">
        <f t="shared" ca="1" si="18"/>
        <v>C2</v>
      </c>
      <c r="O138" s="17" t="str">
        <f t="shared" ca="1" si="19"/>
        <v>C2</v>
      </c>
    </row>
    <row r="139" spans="1:15" s="25" customFormat="1" ht="43.9" customHeight="1" x14ac:dyDescent="0.3">
      <c r="A139" s="118" t="s">
        <v>770</v>
      </c>
      <c r="B139" s="44" t="s">
        <v>354</v>
      </c>
      <c r="C139" s="37" t="s">
        <v>1564</v>
      </c>
      <c r="D139" s="43" t="s">
        <v>173</v>
      </c>
      <c r="E139" s="28" t="s">
        <v>178</v>
      </c>
      <c r="F139" s="57"/>
      <c r="G139" s="112"/>
      <c r="H139" s="35">
        <f>ROUND(G139*F139,2)</f>
        <v>0</v>
      </c>
      <c r="I139" s="58"/>
      <c r="J139" s="24" t="str">
        <f t="shared" ca="1" si="16"/>
        <v/>
      </c>
      <c r="K139" s="15" t="str">
        <f t="shared" si="20"/>
        <v>B071-72200 mm Type 4 Concrete Pavement (Reinforced)m²</v>
      </c>
      <c r="L139" s="16" t="e">
        <f>MATCH(K139,'[6]Pay Items'!$K$1:$K$649,0)</f>
        <v>#N/A</v>
      </c>
      <c r="M139" s="17" t="str">
        <f t="shared" ca="1" si="17"/>
        <v>F0</v>
      </c>
      <c r="N139" s="17" t="str">
        <f t="shared" ca="1" si="18"/>
        <v>C2</v>
      </c>
      <c r="O139" s="17" t="str">
        <f t="shared" ca="1" si="19"/>
        <v>C2</v>
      </c>
    </row>
    <row r="140" spans="1:15" s="25" customFormat="1" ht="30" customHeight="1" x14ac:dyDescent="0.3">
      <c r="A140" s="118" t="s">
        <v>299</v>
      </c>
      <c r="B140" s="44"/>
      <c r="C140" s="37" t="s">
        <v>606</v>
      </c>
      <c r="D140" s="43"/>
      <c r="E140" s="28"/>
      <c r="F140" s="57"/>
      <c r="G140" s="116"/>
      <c r="H140" s="35"/>
      <c r="I140" s="58"/>
      <c r="J140" s="24" t="str">
        <f t="shared" ca="1" si="16"/>
        <v>LOCKED</v>
      </c>
      <c r="K140" s="15" t="str">
        <f t="shared" si="20"/>
        <v>B072Pay Item Removed</v>
      </c>
      <c r="L140" s="16" t="e">
        <f>MATCH(K140,'[6]Pay Items'!$K$1:$K$649,0)</f>
        <v>#N/A</v>
      </c>
      <c r="M140" s="17" t="str">
        <f t="shared" ca="1" si="17"/>
        <v>F0</v>
      </c>
      <c r="N140" s="17" t="str">
        <f t="shared" ca="1" si="18"/>
        <v>C2</v>
      </c>
      <c r="O140" s="17" t="str">
        <f t="shared" ca="1" si="19"/>
        <v>C2</v>
      </c>
    </row>
    <row r="141" spans="1:15" s="25" customFormat="1" ht="43.9" customHeight="1" x14ac:dyDescent="0.3">
      <c r="A141" s="118" t="s">
        <v>771</v>
      </c>
      <c r="B141" s="44" t="s">
        <v>355</v>
      </c>
      <c r="C141" s="37" t="s">
        <v>1565</v>
      </c>
      <c r="D141" s="43" t="s">
        <v>173</v>
      </c>
      <c r="E141" s="28" t="s">
        <v>178</v>
      </c>
      <c r="F141" s="57"/>
      <c r="G141" s="112"/>
      <c r="H141" s="35">
        <f>ROUND(G141*F141,2)</f>
        <v>0</v>
      </c>
      <c r="I141" s="58"/>
      <c r="J141" s="24" t="str">
        <f t="shared" ca="1" si="16"/>
        <v/>
      </c>
      <c r="K141" s="15" t="str">
        <f t="shared" si="20"/>
        <v>B073-72200 mm Type 4 Concrete Pavement (Plain-Dowelled)m²</v>
      </c>
      <c r="L141" s="16" t="e">
        <f>MATCH(K141,'[6]Pay Items'!$K$1:$K$649,0)</f>
        <v>#N/A</v>
      </c>
      <c r="M141" s="17" t="str">
        <f t="shared" ca="1" si="17"/>
        <v>F0</v>
      </c>
      <c r="N141" s="17" t="str">
        <f t="shared" ca="1" si="18"/>
        <v>C2</v>
      </c>
      <c r="O141" s="17" t="str">
        <f t="shared" ca="1" si="19"/>
        <v>C2</v>
      </c>
    </row>
    <row r="142" spans="1:15" s="25" customFormat="1" ht="43.9" customHeight="1" x14ac:dyDescent="0.3">
      <c r="A142" s="118" t="s">
        <v>772</v>
      </c>
      <c r="B142" s="44" t="s">
        <v>356</v>
      </c>
      <c r="C142" s="37" t="s">
        <v>1566</v>
      </c>
      <c r="D142" s="43" t="s">
        <v>173</v>
      </c>
      <c r="E142" s="28" t="s">
        <v>178</v>
      </c>
      <c r="F142" s="57"/>
      <c r="G142" s="112"/>
      <c r="H142" s="35">
        <f>ROUND(G142*F142,2)</f>
        <v>0</v>
      </c>
      <c r="I142" s="58"/>
      <c r="J142" s="24" t="str">
        <f t="shared" ca="1" si="16"/>
        <v/>
      </c>
      <c r="K142" s="15" t="str">
        <f t="shared" si="20"/>
        <v>B074-72150 mm Type 4 Concrete Pavement (Reinforced)m²</v>
      </c>
      <c r="L142" s="16" t="e">
        <f>MATCH(K142,'[6]Pay Items'!$K$1:$K$649,0)</f>
        <v>#N/A</v>
      </c>
      <c r="M142" s="17" t="str">
        <f t="shared" ca="1" si="17"/>
        <v>F0</v>
      </c>
      <c r="N142" s="17" t="str">
        <f t="shared" ca="1" si="18"/>
        <v>C2</v>
      </c>
      <c r="O142" s="17" t="str">
        <f t="shared" ca="1" si="19"/>
        <v>C2</v>
      </c>
    </row>
    <row r="143" spans="1:15" s="25" customFormat="1" ht="30" customHeight="1" x14ac:dyDescent="0.3">
      <c r="A143" s="118" t="s">
        <v>300</v>
      </c>
      <c r="B143" s="44"/>
      <c r="C143" s="37" t="s">
        <v>606</v>
      </c>
      <c r="D143" s="43"/>
      <c r="E143" s="28"/>
      <c r="F143" s="57"/>
      <c r="G143" s="116"/>
      <c r="H143" s="35"/>
      <c r="I143" s="58"/>
      <c r="J143" s="24" t="str">
        <f t="shared" ca="1" si="16"/>
        <v>LOCKED</v>
      </c>
      <c r="K143" s="15" t="str">
        <f t="shared" si="20"/>
        <v>B075Pay Item Removed</v>
      </c>
      <c r="L143" s="16" t="e">
        <f>MATCH(K143,'[6]Pay Items'!$K$1:$K$649,0)</f>
        <v>#N/A</v>
      </c>
      <c r="M143" s="17" t="str">
        <f t="shared" ca="1" si="17"/>
        <v>F0</v>
      </c>
      <c r="N143" s="17" t="str">
        <f t="shared" ca="1" si="18"/>
        <v>C2</v>
      </c>
      <c r="O143" s="17" t="str">
        <f t="shared" ca="1" si="19"/>
        <v>C2</v>
      </c>
    </row>
    <row r="144" spans="1:15" s="25" customFormat="1" ht="43.9" customHeight="1" x14ac:dyDescent="0.3">
      <c r="A144" s="118" t="s">
        <v>773</v>
      </c>
      <c r="B144" s="44" t="s">
        <v>357</v>
      </c>
      <c r="C144" s="37" t="s">
        <v>1567</v>
      </c>
      <c r="D144" s="43" t="s">
        <v>173</v>
      </c>
      <c r="E144" s="28" t="s">
        <v>178</v>
      </c>
      <c r="F144" s="57"/>
      <c r="G144" s="112"/>
      <c r="H144" s="35">
        <f>ROUND(G144*F144,2)</f>
        <v>0</v>
      </c>
      <c r="I144" s="58"/>
      <c r="J144" s="24" t="str">
        <f t="shared" ca="1" si="16"/>
        <v/>
      </c>
      <c r="K144" s="15" t="str">
        <f t="shared" si="20"/>
        <v>B076-72150 mm Type 4 Concrete Pavement (Plain-Dowelled)m²</v>
      </c>
      <c r="L144" s="16" t="e">
        <f>MATCH(K144,'[6]Pay Items'!$K$1:$K$649,0)</f>
        <v>#N/A</v>
      </c>
      <c r="M144" s="17" t="str">
        <f t="shared" ca="1" si="17"/>
        <v>F0</v>
      </c>
      <c r="N144" s="17" t="str">
        <f t="shared" ca="1" si="18"/>
        <v>C2</v>
      </c>
      <c r="O144" s="17" t="str">
        <f t="shared" ca="1" si="19"/>
        <v>C2</v>
      </c>
    </row>
    <row r="145" spans="1:15" s="25" customFormat="1" ht="43.9" customHeight="1" x14ac:dyDescent="0.3">
      <c r="A145" s="118" t="s">
        <v>774</v>
      </c>
      <c r="B145" s="73" t="s">
        <v>369</v>
      </c>
      <c r="C145" s="37" t="s">
        <v>466</v>
      </c>
      <c r="D145" s="43" t="s">
        <v>1312</v>
      </c>
      <c r="E145" s="28"/>
      <c r="F145" s="57"/>
      <c r="G145" s="115"/>
      <c r="H145" s="35"/>
      <c r="I145" s="53"/>
      <c r="J145" s="24" t="str">
        <f t="shared" ca="1" si="16"/>
        <v>LOCKED</v>
      </c>
      <c r="K145" s="15" t="str">
        <f t="shared" si="20"/>
        <v>B077-72Partial Slab Patches - Early Opening (72 hour)CW 3230-R8</v>
      </c>
      <c r="L145" s="16" t="e">
        <f>MATCH(K145,'[6]Pay Items'!$K$1:$K$649,0)</f>
        <v>#N/A</v>
      </c>
      <c r="M145" s="17" t="str">
        <f t="shared" ca="1" si="17"/>
        <v>F0</v>
      </c>
      <c r="N145" s="17" t="str">
        <f t="shared" ca="1" si="18"/>
        <v>G</v>
      </c>
      <c r="O145" s="17" t="str">
        <f t="shared" ca="1" si="19"/>
        <v>C2</v>
      </c>
    </row>
    <row r="146" spans="1:15" s="25" customFormat="1" ht="43.9" customHeight="1" x14ac:dyDescent="0.3">
      <c r="A146" s="118" t="s">
        <v>775</v>
      </c>
      <c r="B146" s="44" t="s">
        <v>350</v>
      </c>
      <c r="C146" s="37" t="s">
        <v>1568</v>
      </c>
      <c r="D146" s="43" t="s">
        <v>173</v>
      </c>
      <c r="E146" s="28" t="s">
        <v>178</v>
      </c>
      <c r="F146" s="57"/>
      <c r="G146" s="112"/>
      <c r="H146" s="35">
        <f t="shared" ref="H146:H163" si="21">ROUND(G146*F146,2)</f>
        <v>0</v>
      </c>
      <c r="I146" s="53"/>
      <c r="J146" s="24" t="str">
        <f t="shared" ca="1" si="16"/>
        <v/>
      </c>
      <c r="K146" s="15" t="str">
        <f t="shared" si="20"/>
        <v>B078-72250 mm Type 4 Concrete Pavement (Type A)m²</v>
      </c>
      <c r="L146" s="16" t="e">
        <f>MATCH(K146,'[6]Pay Items'!$K$1:$K$649,0)</f>
        <v>#N/A</v>
      </c>
      <c r="M146" s="17" t="str">
        <f t="shared" ca="1" si="17"/>
        <v>F0</v>
      </c>
      <c r="N146" s="17" t="str">
        <f t="shared" ca="1" si="18"/>
        <v>C2</v>
      </c>
      <c r="O146" s="17" t="str">
        <f t="shared" ca="1" si="19"/>
        <v>C2</v>
      </c>
    </row>
    <row r="147" spans="1:15" s="25" customFormat="1" ht="43.9" customHeight="1" x14ac:dyDescent="0.3">
      <c r="A147" s="118" t="s">
        <v>776</v>
      </c>
      <c r="B147" s="44" t="s">
        <v>351</v>
      </c>
      <c r="C147" s="37" t="s">
        <v>1569</v>
      </c>
      <c r="D147" s="43" t="s">
        <v>173</v>
      </c>
      <c r="E147" s="28" t="s">
        <v>178</v>
      </c>
      <c r="F147" s="57"/>
      <c r="G147" s="112"/>
      <c r="H147" s="35">
        <f t="shared" si="21"/>
        <v>0</v>
      </c>
      <c r="I147" s="53"/>
      <c r="J147" s="24" t="str">
        <f t="shared" ca="1" si="16"/>
        <v/>
      </c>
      <c r="K147" s="15" t="str">
        <f t="shared" si="20"/>
        <v>B079-72250 mm Type 4 Concrete Pavement (Type B)m²</v>
      </c>
      <c r="L147" s="16" t="e">
        <f>MATCH(K147,'[6]Pay Items'!$K$1:$K$649,0)</f>
        <v>#N/A</v>
      </c>
      <c r="M147" s="17" t="str">
        <f t="shared" ca="1" si="17"/>
        <v>F0</v>
      </c>
      <c r="N147" s="17" t="str">
        <f t="shared" ca="1" si="18"/>
        <v>C2</v>
      </c>
      <c r="O147" s="17" t="str">
        <f t="shared" ca="1" si="19"/>
        <v>C2</v>
      </c>
    </row>
    <row r="148" spans="1:15" s="25" customFormat="1" ht="43.9" customHeight="1" x14ac:dyDescent="0.3">
      <c r="A148" s="118" t="s">
        <v>777</v>
      </c>
      <c r="B148" s="44" t="s">
        <v>352</v>
      </c>
      <c r="C148" s="37" t="s">
        <v>1570</v>
      </c>
      <c r="D148" s="43" t="s">
        <v>173</v>
      </c>
      <c r="E148" s="28" t="s">
        <v>178</v>
      </c>
      <c r="F148" s="57"/>
      <c r="G148" s="112"/>
      <c r="H148" s="35">
        <f t="shared" si="21"/>
        <v>0</v>
      </c>
      <c r="I148" s="53"/>
      <c r="J148" s="24" t="str">
        <f t="shared" ca="1" si="16"/>
        <v/>
      </c>
      <c r="K148" s="15" t="str">
        <f t="shared" si="20"/>
        <v>B080-72250 mm Type 4 Concrete Pavement (Type C)m²</v>
      </c>
      <c r="L148" s="16" t="e">
        <f>MATCH(K148,'[6]Pay Items'!$K$1:$K$649,0)</f>
        <v>#N/A</v>
      </c>
      <c r="M148" s="17" t="str">
        <f t="shared" ca="1" si="17"/>
        <v>F0</v>
      </c>
      <c r="N148" s="17" t="str">
        <f t="shared" ca="1" si="18"/>
        <v>C2</v>
      </c>
      <c r="O148" s="17" t="str">
        <f t="shared" ca="1" si="19"/>
        <v>C2</v>
      </c>
    </row>
    <row r="149" spans="1:15" s="25" customFormat="1" ht="43.9" customHeight="1" x14ac:dyDescent="0.3">
      <c r="A149" s="118" t="s">
        <v>778</v>
      </c>
      <c r="B149" s="44" t="s">
        <v>353</v>
      </c>
      <c r="C149" s="37" t="s">
        <v>1571</v>
      </c>
      <c r="D149" s="43" t="s">
        <v>173</v>
      </c>
      <c r="E149" s="28" t="s">
        <v>178</v>
      </c>
      <c r="F149" s="57"/>
      <c r="G149" s="112"/>
      <c r="H149" s="35">
        <f t="shared" si="21"/>
        <v>0</v>
      </c>
      <c r="I149" s="53"/>
      <c r="J149" s="24" t="str">
        <f t="shared" ca="1" si="16"/>
        <v/>
      </c>
      <c r="K149" s="15" t="str">
        <f t="shared" si="20"/>
        <v>B081-72250 mm Type 4 Concrete Pavement (Type D)m²</v>
      </c>
      <c r="L149" s="16" t="e">
        <f>MATCH(K149,'[6]Pay Items'!$K$1:$K$649,0)</f>
        <v>#N/A</v>
      </c>
      <c r="M149" s="17" t="str">
        <f t="shared" ca="1" si="17"/>
        <v>F0</v>
      </c>
      <c r="N149" s="17" t="str">
        <f t="shared" ca="1" si="18"/>
        <v>C2</v>
      </c>
      <c r="O149" s="17" t="str">
        <f t="shared" ca="1" si="19"/>
        <v>C2</v>
      </c>
    </row>
    <row r="150" spans="1:15" s="25" customFormat="1" ht="43.9" customHeight="1" x14ac:dyDescent="0.3">
      <c r="A150" s="118" t="s">
        <v>779</v>
      </c>
      <c r="B150" s="44" t="s">
        <v>354</v>
      </c>
      <c r="C150" s="37" t="s">
        <v>1572</v>
      </c>
      <c r="D150" s="43" t="s">
        <v>173</v>
      </c>
      <c r="E150" s="28" t="s">
        <v>178</v>
      </c>
      <c r="F150" s="57"/>
      <c r="G150" s="112"/>
      <c r="H150" s="35">
        <f t="shared" si="21"/>
        <v>0</v>
      </c>
      <c r="I150" s="53"/>
      <c r="J150" s="24" t="str">
        <f t="shared" ca="1" si="16"/>
        <v/>
      </c>
      <c r="K150" s="15" t="str">
        <f t="shared" si="20"/>
        <v>B082-72230 mm Type 4 Concrete Pavement (Type A)m²</v>
      </c>
      <c r="L150" s="16" t="e">
        <f>MATCH(K150,'[6]Pay Items'!$K$1:$K$649,0)</f>
        <v>#N/A</v>
      </c>
      <c r="M150" s="17" t="str">
        <f t="shared" ca="1" si="17"/>
        <v>F0</v>
      </c>
      <c r="N150" s="17" t="str">
        <f t="shared" ca="1" si="18"/>
        <v>C2</v>
      </c>
      <c r="O150" s="17" t="str">
        <f t="shared" ca="1" si="19"/>
        <v>C2</v>
      </c>
    </row>
    <row r="151" spans="1:15" s="25" customFormat="1" ht="43.9" customHeight="1" x14ac:dyDescent="0.3">
      <c r="A151" s="118" t="s">
        <v>780</v>
      </c>
      <c r="B151" s="44" t="s">
        <v>355</v>
      </c>
      <c r="C151" s="37" t="s">
        <v>1573</v>
      </c>
      <c r="D151" s="43" t="s">
        <v>173</v>
      </c>
      <c r="E151" s="28" t="s">
        <v>178</v>
      </c>
      <c r="F151" s="57"/>
      <c r="G151" s="112"/>
      <c r="H151" s="35">
        <f t="shared" si="21"/>
        <v>0</v>
      </c>
      <c r="I151" s="53"/>
      <c r="J151" s="24" t="str">
        <f t="shared" ca="1" si="16"/>
        <v/>
      </c>
      <c r="K151" s="15" t="str">
        <f t="shared" si="20"/>
        <v>B083-72230 mm Type 4 Concrete Pavement (Type B)m²</v>
      </c>
      <c r="L151" s="16" t="e">
        <f>MATCH(K151,'[6]Pay Items'!$K$1:$K$649,0)</f>
        <v>#N/A</v>
      </c>
      <c r="M151" s="17" t="str">
        <f t="shared" ca="1" si="17"/>
        <v>F0</v>
      </c>
      <c r="N151" s="17" t="str">
        <f t="shared" ca="1" si="18"/>
        <v>C2</v>
      </c>
      <c r="O151" s="17" t="str">
        <f t="shared" ca="1" si="19"/>
        <v>C2</v>
      </c>
    </row>
    <row r="152" spans="1:15" s="25" customFormat="1" ht="43.9" customHeight="1" x14ac:dyDescent="0.3">
      <c r="A152" s="118" t="s">
        <v>781</v>
      </c>
      <c r="B152" s="44" t="s">
        <v>356</v>
      </c>
      <c r="C152" s="37" t="s">
        <v>1574</v>
      </c>
      <c r="D152" s="43" t="s">
        <v>173</v>
      </c>
      <c r="E152" s="28" t="s">
        <v>178</v>
      </c>
      <c r="F152" s="57"/>
      <c r="G152" s="112"/>
      <c r="H152" s="35">
        <f t="shared" si="21"/>
        <v>0</v>
      </c>
      <c r="I152" s="53"/>
      <c r="J152" s="24" t="str">
        <f t="shared" ca="1" si="16"/>
        <v/>
      </c>
      <c r="K152" s="15" t="str">
        <f t="shared" si="20"/>
        <v>B084-72230 mm Type 4 Concrete Pavement (Type C)m²</v>
      </c>
      <c r="L152" s="16" t="e">
        <f>MATCH(K152,'[6]Pay Items'!$K$1:$K$649,0)</f>
        <v>#N/A</v>
      </c>
      <c r="M152" s="17" t="str">
        <f t="shared" ca="1" si="17"/>
        <v>F0</v>
      </c>
      <c r="N152" s="17" t="str">
        <f t="shared" ca="1" si="18"/>
        <v>C2</v>
      </c>
      <c r="O152" s="17" t="str">
        <f t="shared" ca="1" si="19"/>
        <v>C2</v>
      </c>
    </row>
    <row r="153" spans="1:15" s="25" customFormat="1" ht="43.9" customHeight="1" x14ac:dyDescent="0.3">
      <c r="A153" s="118" t="s">
        <v>782</v>
      </c>
      <c r="B153" s="44" t="s">
        <v>357</v>
      </c>
      <c r="C153" s="37" t="s">
        <v>1575</v>
      </c>
      <c r="D153" s="43" t="s">
        <v>173</v>
      </c>
      <c r="E153" s="28" t="s">
        <v>178</v>
      </c>
      <c r="F153" s="57"/>
      <c r="G153" s="112"/>
      <c r="H153" s="35">
        <f t="shared" si="21"/>
        <v>0</v>
      </c>
      <c r="I153" s="53"/>
      <c r="J153" s="24" t="str">
        <f t="shared" ca="1" si="16"/>
        <v/>
      </c>
      <c r="K153" s="15" t="str">
        <f t="shared" si="20"/>
        <v>B085-72230 mm Type 4 Concrete Pavement (Type D)m²</v>
      </c>
      <c r="L153" s="16" t="e">
        <f>MATCH(K153,'[6]Pay Items'!$K$1:$K$649,0)</f>
        <v>#N/A</v>
      </c>
      <c r="M153" s="17" t="str">
        <f t="shared" ca="1" si="17"/>
        <v>F0</v>
      </c>
      <c r="N153" s="17" t="str">
        <f t="shared" ca="1" si="18"/>
        <v>C2</v>
      </c>
      <c r="O153" s="17" t="str">
        <f t="shared" ca="1" si="19"/>
        <v>C2</v>
      </c>
    </row>
    <row r="154" spans="1:15" s="25" customFormat="1" ht="43.9" customHeight="1" x14ac:dyDescent="0.3">
      <c r="A154" s="118" t="s">
        <v>783</v>
      </c>
      <c r="B154" s="44" t="s">
        <v>358</v>
      </c>
      <c r="C154" s="37" t="s">
        <v>1576</v>
      </c>
      <c r="D154" s="43" t="s">
        <v>173</v>
      </c>
      <c r="E154" s="28" t="s">
        <v>178</v>
      </c>
      <c r="F154" s="57"/>
      <c r="G154" s="112"/>
      <c r="H154" s="35">
        <f t="shared" si="21"/>
        <v>0</v>
      </c>
      <c r="I154" s="53"/>
      <c r="J154" s="24" t="str">
        <f t="shared" ca="1" si="16"/>
        <v/>
      </c>
      <c r="K154" s="15" t="str">
        <f t="shared" si="20"/>
        <v>B086-72200 mm Type 4 Concrete Pavement (Type A)m²</v>
      </c>
      <c r="L154" s="16" t="e">
        <f>MATCH(K154,'[6]Pay Items'!$K$1:$K$649,0)</f>
        <v>#N/A</v>
      </c>
      <c r="M154" s="17" t="str">
        <f t="shared" ca="1" si="17"/>
        <v>F0</v>
      </c>
      <c r="N154" s="17" t="str">
        <f t="shared" ca="1" si="18"/>
        <v>C2</v>
      </c>
      <c r="O154" s="17" t="str">
        <f t="shared" ca="1" si="19"/>
        <v>C2</v>
      </c>
    </row>
    <row r="155" spans="1:15" s="25" customFormat="1" ht="43.9" customHeight="1" x14ac:dyDescent="0.3">
      <c r="A155" s="118" t="s">
        <v>784</v>
      </c>
      <c r="B155" s="44" t="s">
        <v>360</v>
      </c>
      <c r="C155" s="37" t="s">
        <v>1577</v>
      </c>
      <c r="D155" s="43" t="s">
        <v>173</v>
      </c>
      <c r="E155" s="28" t="s">
        <v>178</v>
      </c>
      <c r="F155" s="57"/>
      <c r="G155" s="112"/>
      <c r="H155" s="35">
        <f t="shared" si="21"/>
        <v>0</v>
      </c>
      <c r="I155" s="53"/>
      <c r="J155" s="24" t="str">
        <f t="shared" ca="1" si="16"/>
        <v/>
      </c>
      <c r="K155" s="15" t="str">
        <f t="shared" si="20"/>
        <v>B087-72200 mm Type 4 Concrete Pavement (Type B)m²</v>
      </c>
      <c r="L155" s="16" t="e">
        <f>MATCH(K155,'[6]Pay Items'!$K$1:$K$649,0)</f>
        <v>#N/A</v>
      </c>
      <c r="M155" s="17" t="str">
        <f t="shared" ca="1" si="17"/>
        <v>F0</v>
      </c>
      <c r="N155" s="17" t="str">
        <f t="shared" ca="1" si="18"/>
        <v>C2</v>
      </c>
      <c r="O155" s="17" t="str">
        <f t="shared" ca="1" si="19"/>
        <v>C2</v>
      </c>
    </row>
    <row r="156" spans="1:15" s="25" customFormat="1" ht="43.9" customHeight="1" x14ac:dyDescent="0.3">
      <c r="A156" s="118" t="s">
        <v>785</v>
      </c>
      <c r="B156" s="44" t="s">
        <v>359</v>
      </c>
      <c r="C156" s="37" t="s">
        <v>1578</v>
      </c>
      <c r="D156" s="43" t="s">
        <v>173</v>
      </c>
      <c r="E156" s="28" t="s">
        <v>178</v>
      </c>
      <c r="F156" s="57"/>
      <c r="G156" s="112"/>
      <c r="H156" s="35">
        <f t="shared" si="21"/>
        <v>0</v>
      </c>
      <c r="I156" s="53"/>
      <c r="J156" s="24" t="str">
        <f t="shared" ca="1" si="16"/>
        <v/>
      </c>
      <c r="K156" s="15" t="str">
        <f t="shared" si="20"/>
        <v>B088-72200 mm Type 4 Concrete Pavement (Type C)m²</v>
      </c>
      <c r="L156" s="16" t="e">
        <f>MATCH(K156,'[6]Pay Items'!$K$1:$K$649,0)</f>
        <v>#N/A</v>
      </c>
      <c r="M156" s="17" t="str">
        <f t="shared" ca="1" si="17"/>
        <v>F0</v>
      </c>
      <c r="N156" s="17" t="str">
        <f t="shared" ca="1" si="18"/>
        <v>C2</v>
      </c>
      <c r="O156" s="17" t="str">
        <f t="shared" ca="1" si="19"/>
        <v>C2</v>
      </c>
    </row>
    <row r="157" spans="1:15" s="25" customFormat="1" ht="43.9" customHeight="1" x14ac:dyDescent="0.3">
      <c r="A157" s="118" t="s">
        <v>786</v>
      </c>
      <c r="B157" s="44" t="s">
        <v>207</v>
      </c>
      <c r="C157" s="37" t="s">
        <v>1579</v>
      </c>
      <c r="D157" s="43" t="s">
        <v>173</v>
      </c>
      <c r="E157" s="28" t="s">
        <v>178</v>
      </c>
      <c r="F157" s="57"/>
      <c r="G157" s="112"/>
      <c r="H157" s="35">
        <f t="shared" si="21"/>
        <v>0</v>
      </c>
      <c r="I157" s="53"/>
      <c r="J157" s="24" t="str">
        <f t="shared" ca="1" si="16"/>
        <v/>
      </c>
      <c r="K157" s="15" t="str">
        <f t="shared" si="20"/>
        <v>B089-72200 mm Type 4 Concrete Pavement (Type D)m²</v>
      </c>
      <c r="L157" s="16" t="e">
        <f>MATCH(K157,'[6]Pay Items'!$K$1:$K$649,0)</f>
        <v>#N/A</v>
      </c>
      <c r="M157" s="17" t="str">
        <f t="shared" ca="1" si="17"/>
        <v>F0</v>
      </c>
      <c r="N157" s="17" t="str">
        <f t="shared" ca="1" si="18"/>
        <v>C2</v>
      </c>
      <c r="O157" s="17" t="str">
        <f t="shared" ca="1" si="19"/>
        <v>C2</v>
      </c>
    </row>
    <row r="158" spans="1:15" s="25" customFormat="1" ht="43.9" customHeight="1" x14ac:dyDescent="0.3">
      <c r="A158" s="118" t="s">
        <v>787</v>
      </c>
      <c r="B158" s="44" t="s">
        <v>361</v>
      </c>
      <c r="C158" s="37" t="s">
        <v>1580</v>
      </c>
      <c r="D158" s="43" t="s">
        <v>173</v>
      </c>
      <c r="E158" s="28" t="s">
        <v>178</v>
      </c>
      <c r="F158" s="57"/>
      <c r="G158" s="112"/>
      <c r="H158" s="35">
        <f t="shared" si="21"/>
        <v>0</v>
      </c>
      <c r="I158" s="58"/>
      <c r="J158" s="24" t="str">
        <f t="shared" ca="1" si="16"/>
        <v/>
      </c>
      <c r="K158" s="15" t="str">
        <f t="shared" si="20"/>
        <v>B090-72150 mm Type 4 Concrete Pavement (Type A)m²</v>
      </c>
      <c r="L158" s="16" t="e">
        <f>MATCH(K158,'[6]Pay Items'!$K$1:$K$649,0)</f>
        <v>#N/A</v>
      </c>
      <c r="M158" s="17" t="str">
        <f t="shared" ca="1" si="17"/>
        <v>F0</v>
      </c>
      <c r="N158" s="17" t="str">
        <f t="shared" ca="1" si="18"/>
        <v>C2</v>
      </c>
      <c r="O158" s="17" t="str">
        <f t="shared" ca="1" si="19"/>
        <v>C2</v>
      </c>
    </row>
    <row r="159" spans="1:15" s="25" customFormat="1" ht="43.9" customHeight="1" x14ac:dyDescent="0.3">
      <c r="A159" s="118" t="s">
        <v>788</v>
      </c>
      <c r="B159" s="44" t="s">
        <v>451</v>
      </c>
      <c r="C159" s="37" t="s">
        <v>1581</v>
      </c>
      <c r="D159" s="43" t="s">
        <v>173</v>
      </c>
      <c r="E159" s="28" t="s">
        <v>178</v>
      </c>
      <c r="F159" s="57"/>
      <c r="G159" s="112"/>
      <c r="H159" s="35">
        <f t="shared" si="21"/>
        <v>0</v>
      </c>
      <c r="I159" s="58"/>
      <c r="J159" s="24" t="str">
        <f t="shared" ca="1" si="16"/>
        <v/>
      </c>
      <c r="K159" s="15" t="str">
        <f t="shared" si="20"/>
        <v>B091-72150 mm Type 4 Concrete Pavement (Type B)m²</v>
      </c>
      <c r="L159" s="16" t="e">
        <f>MATCH(K159,'[6]Pay Items'!$K$1:$K$649,0)</f>
        <v>#N/A</v>
      </c>
      <c r="M159" s="17" t="str">
        <f t="shared" ca="1" si="17"/>
        <v>F0</v>
      </c>
      <c r="N159" s="17" t="str">
        <f t="shared" ca="1" si="18"/>
        <v>C2</v>
      </c>
      <c r="O159" s="17" t="str">
        <f t="shared" ca="1" si="19"/>
        <v>C2</v>
      </c>
    </row>
    <row r="160" spans="1:15" s="25" customFormat="1" ht="43.9" customHeight="1" x14ac:dyDescent="0.3">
      <c r="A160" s="118" t="s">
        <v>789</v>
      </c>
      <c r="B160" s="44" t="s">
        <v>452</v>
      </c>
      <c r="C160" s="37" t="s">
        <v>1582</v>
      </c>
      <c r="D160" s="43" t="s">
        <v>173</v>
      </c>
      <c r="E160" s="28" t="s">
        <v>178</v>
      </c>
      <c r="F160" s="57"/>
      <c r="G160" s="112"/>
      <c r="H160" s="35">
        <f t="shared" si="21"/>
        <v>0</v>
      </c>
      <c r="I160" s="58"/>
      <c r="J160" s="24" t="str">
        <f t="shared" ca="1" si="16"/>
        <v/>
      </c>
      <c r="K160" s="15" t="str">
        <f t="shared" si="20"/>
        <v>B092-72150 mm Type 4 Concrete Pavement (Type C)m²</v>
      </c>
      <c r="L160" s="16" t="e">
        <f>MATCH(K160,'[6]Pay Items'!$K$1:$K$649,0)</f>
        <v>#N/A</v>
      </c>
      <c r="M160" s="17" t="str">
        <f t="shared" ca="1" si="17"/>
        <v>F0</v>
      </c>
      <c r="N160" s="17" t="str">
        <f t="shared" ca="1" si="18"/>
        <v>C2</v>
      </c>
      <c r="O160" s="17" t="str">
        <f t="shared" ca="1" si="19"/>
        <v>C2</v>
      </c>
    </row>
    <row r="161" spans="1:15" s="25" customFormat="1" ht="43.9" customHeight="1" x14ac:dyDescent="0.3">
      <c r="A161" s="118" t="s">
        <v>790</v>
      </c>
      <c r="B161" s="44" t="s">
        <v>453</v>
      </c>
      <c r="C161" s="37" t="s">
        <v>1583</v>
      </c>
      <c r="D161" s="43" t="s">
        <v>173</v>
      </c>
      <c r="E161" s="28" t="s">
        <v>178</v>
      </c>
      <c r="F161" s="57"/>
      <c r="G161" s="112"/>
      <c r="H161" s="35">
        <f t="shared" si="21"/>
        <v>0</v>
      </c>
      <c r="I161" s="58"/>
      <c r="J161" s="24" t="str">
        <f t="shared" ca="1" si="16"/>
        <v/>
      </c>
      <c r="K161" s="15" t="str">
        <f t="shared" si="20"/>
        <v>B093-72150 mm Type 4 Concrete Pavement (Type D)m²</v>
      </c>
      <c r="L161" s="16" t="e">
        <f>MATCH(K161,'[6]Pay Items'!$K$1:$K$649,0)</f>
        <v>#N/A</v>
      </c>
      <c r="M161" s="17" t="str">
        <f t="shared" ca="1" si="17"/>
        <v>F0</v>
      </c>
      <c r="N161" s="17" t="str">
        <f t="shared" ca="1" si="18"/>
        <v>C2</v>
      </c>
      <c r="O161" s="17" t="str">
        <f t="shared" ca="1" si="19"/>
        <v>C2</v>
      </c>
    </row>
    <row r="162" spans="1:15" s="25" customFormat="1" ht="30" customHeight="1" x14ac:dyDescent="0.3">
      <c r="A162" s="118" t="s">
        <v>893</v>
      </c>
      <c r="B162" s="38" t="s">
        <v>160</v>
      </c>
      <c r="C162" s="123" t="s">
        <v>894</v>
      </c>
      <c r="D162" s="43" t="s">
        <v>1329</v>
      </c>
      <c r="E162" s="28" t="s">
        <v>178</v>
      </c>
      <c r="F162" s="57"/>
      <c r="G162" s="112"/>
      <c r="H162" s="35">
        <f t="shared" si="21"/>
        <v>0</v>
      </c>
      <c r="I162" s="58" t="s">
        <v>1141</v>
      </c>
      <c r="J162" s="24" t="str">
        <f t="shared" ca="1" si="16"/>
        <v/>
      </c>
      <c r="K162" s="15" t="str">
        <f t="shared" si="20"/>
        <v>B093APartial Depth Planing of Existing Jointsm²</v>
      </c>
      <c r="L162" s="16" t="e">
        <f>MATCH(K162,'[6]Pay Items'!$K$1:$K$649,0)</f>
        <v>#N/A</v>
      </c>
      <c r="M162" s="17" t="str">
        <f t="shared" ca="1" si="17"/>
        <v>F0</v>
      </c>
      <c r="N162" s="17" t="str">
        <f t="shared" ca="1" si="18"/>
        <v>C2</v>
      </c>
      <c r="O162" s="17" t="str">
        <f t="shared" ca="1" si="19"/>
        <v>C2</v>
      </c>
    </row>
    <row r="163" spans="1:15" s="25" customFormat="1" ht="37.5" customHeight="1" x14ac:dyDescent="0.3">
      <c r="A163" s="118" t="s">
        <v>895</v>
      </c>
      <c r="B163" s="38" t="s">
        <v>191</v>
      </c>
      <c r="C163" s="123" t="s">
        <v>896</v>
      </c>
      <c r="D163" s="43" t="s">
        <v>1329</v>
      </c>
      <c r="E163" s="28" t="s">
        <v>178</v>
      </c>
      <c r="F163" s="57"/>
      <c r="G163" s="112"/>
      <c r="H163" s="35">
        <f t="shared" si="21"/>
        <v>0</v>
      </c>
      <c r="I163" s="58"/>
      <c r="J163" s="24" t="str">
        <f t="shared" ca="1" si="16"/>
        <v/>
      </c>
      <c r="K163" s="15" t="str">
        <f t="shared" si="20"/>
        <v>B093BAsphalt Patching of Partial Depth Jointsm²</v>
      </c>
      <c r="L163" s="16" t="e">
        <f>MATCH(K163,'[6]Pay Items'!$K$1:$K$649,0)</f>
        <v>#N/A</v>
      </c>
      <c r="M163" s="17" t="str">
        <f t="shared" ca="1" si="17"/>
        <v>F0</v>
      </c>
      <c r="N163" s="17" t="str">
        <f t="shared" ca="1" si="18"/>
        <v>C2</v>
      </c>
      <c r="O163" s="17" t="str">
        <f t="shared" ca="1" si="19"/>
        <v>C2</v>
      </c>
    </row>
    <row r="164" spans="1:15" s="25" customFormat="1" ht="30" customHeight="1" x14ac:dyDescent="0.3">
      <c r="A164" s="118" t="s">
        <v>301</v>
      </c>
      <c r="B164" s="38" t="s">
        <v>155</v>
      </c>
      <c r="C164" s="37" t="s">
        <v>161</v>
      </c>
      <c r="D164" s="43" t="s">
        <v>920</v>
      </c>
      <c r="E164" s="28"/>
      <c r="F164" s="57"/>
      <c r="G164" s="115"/>
      <c r="H164" s="35"/>
      <c r="I164" s="53"/>
      <c r="J164" s="24" t="str">
        <f t="shared" ca="1" si="16"/>
        <v>LOCKED</v>
      </c>
      <c r="K164" s="15" t="str">
        <f t="shared" si="20"/>
        <v>B094Drilled DowelsCW 3230-R8</v>
      </c>
      <c r="L164" s="16" t="e">
        <f>MATCH(K164,'[6]Pay Items'!$K$1:$K$649,0)</f>
        <v>#N/A</v>
      </c>
      <c r="M164" s="17" t="str">
        <f t="shared" ca="1" si="17"/>
        <v>F0</v>
      </c>
      <c r="N164" s="17" t="str">
        <f t="shared" ca="1" si="18"/>
        <v>G</v>
      </c>
      <c r="O164" s="17" t="str">
        <f t="shared" ca="1" si="19"/>
        <v>C2</v>
      </c>
    </row>
    <row r="165" spans="1:15" s="25" customFormat="1" ht="30" customHeight="1" x14ac:dyDescent="0.3">
      <c r="A165" s="118" t="s">
        <v>302</v>
      </c>
      <c r="B165" s="44" t="s">
        <v>350</v>
      </c>
      <c r="C165" s="37" t="s">
        <v>189</v>
      </c>
      <c r="D165" s="43" t="s">
        <v>173</v>
      </c>
      <c r="E165" s="28" t="s">
        <v>181</v>
      </c>
      <c r="F165" s="57"/>
      <c r="G165" s="112"/>
      <c r="H165" s="35">
        <f>ROUND(G165*F165,2)</f>
        <v>0</v>
      </c>
      <c r="I165" s="53"/>
      <c r="J165" s="24" t="str">
        <f t="shared" ca="1" si="16"/>
        <v/>
      </c>
      <c r="K165" s="15" t="str">
        <f t="shared" si="20"/>
        <v>B09519.1 mm Diametereach</v>
      </c>
      <c r="L165" s="16" t="e">
        <f>MATCH(K165,'[6]Pay Items'!$K$1:$K$649,0)</f>
        <v>#N/A</v>
      </c>
      <c r="M165" s="17" t="str">
        <f t="shared" ca="1" si="17"/>
        <v>F0</v>
      </c>
      <c r="N165" s="17" t="str">
        <f t="shared" ca="1" si="18"/>
        <v>C2</v>
      </c>
      <c r="O165" s="17" t="str">
        <f t="shared" ca="1" si="19"/>
        <v>C2</v>
      </c>
    </row>
    <row r="166" spans="1:15" s="25" customFormat="1" ht="30" customHeight="1" x14ac:dyDescent="0.3">
      <c r="A166" s="118" t="s">
        <v>303</v>
      </c>
      <c r="B166" s="44" t="s">
        <v>351</v>
      </c>
      <c r="C166" s="37" t="s">
        <v>190</v>
      </c>
      <c r="D166" s="43" t="s">
        <v>173</v>
      </c>
      <c r="E166" s="28" t="s">
        <v>181</v>
      </c>
      <c r="F166" s="57"/>
      <c r="G166" s="112"/>
      <c r="H166" s="35">
        <f>ROUND(G166*F166,2)</f>
        <v>0</v>
      </c>
      <c r="I166" s="53"/>
      <c r="J166" s="24" t="str">
        <f t="shared" ca="1" si="16"/>
        <v/>
      </c>
      <c r="K166" s="15" t="str">
        <f t="shared" si="20"/>
        <v>B09628.6 mm Diametereach</v>
      </c>
      <c r="L166" s="16" t="e">
        <f>MATCH(K166,'[6]Pay Items'!$K$1:$K$649,0)</f>
        <v>#N/A</v>
      </c>
      <c r="M166" s="17" t="str">
        <f t="shared" ca="1" si="17"/>
        <v>F0</v>
      </c>
      <c r="N166" s="17" t="str">
        <f t="shared" ca="1" si="18"/>
        <v>C2</v>
      </c>
      <c r="O166" s="17" t="str">
        <f t="shared" ca="1" si="19"/>
        <v>C2</v>
      </c>
    </row>
    <row r="167" spans="1:15" s="25" customFormat="1" ht="31" x14ac:dyDescent="0.3">
      <c r="A167" s="118" t="s">
        <v>304</v>
      </c>
      <c r="B167" s="38" t="s">
        <v>156</v>
      </c>
      <c r="C167" s="37" t="s">
        <v>162</v>
      </c>
      <c r="D167" s="43" t="s">
        <v>920</v>
      </c>
      <c r="E167" s="28"/>
      <c r="F167" s="57"/>
      <c r="G167" s="115"/>
      <c r="H167" s="35"/>
      <c r="I167" s="53"/>
      <c r="J167" s="24" t="str">
        <f t="shared" ca="1" si="16"/>
        <v>LOCKED</v>
      </c>
      <c r="K167" s="15" t="str">
        <f t="shared" si="20"/>
        <v>B097Drilled Tie BarsCW 3230-R8</v>
      </c>
      <c r="L167" s="16" t="e">
        <f>MATCH(K167,'[6]Pay Items'!$K$1:$K$649,0)</f>
        <v>#N/A</v>
      </c>
      <c r="M167" s="17" t="str">
        <f t="shared" ca="1" si="17"/>
        <v>F0</v>
      </c>
      <c r="N167" s="17" t="str">
        <f t="shared" ca="1" si="18"/>
        <v>G</v>
      </c>
      <c r="O167" s="17" t="str">
        <f t="shared" ca="1" si="19"/>
        <v>C2</v>
      </c>
    </row>
    <row r="168" spans="1:15" s="25" customFormat="1" ht="30" customHeight="1" x14ac:dyDescent="0.3">
      <c r="A168" s="124" t="s">
        <v>956</v>
      </c>
      <c r="B168" s="125" t="s">
        <v>350</v>
      </c>
      <c r="C168" s="126" t="s">
        <v>957</v>
      </c>
      <c r="D168" s="125" t="s">
        <v>173</v>
      </c>
      <c r="E168" s="125" t="s">
        <v>181</v>
      </c>
      <c r="F168" s="57"/>
      <c r="G168" s="112"/>
      <c r="H168" s="35">
        <f>ROUND(G168*F168,2)</f>
        <v>0</v>
      </c>
      <c r="I168" s="53"/>
      <c r="J168" s="24" t="str">
        <f t="shared" ca="1" si="16"/>
        <v/>
      </c>
      <c r="K168" s="15" t="str">
        <f t="shared" si="20"/>
        <v>B097A15 M Deformed Tie Bareach</v>
      </c>
      <c r="L168" s="16" t="e">
        <f>MATCH(K168,'[6]Pay Items'!$K$1:$K$649,0)</f>
        <v>#N/A</v>
      </c>
      <c r="M168" s="17" t="str">
        <f t="shared" ca="1" si="17"/>
        <v>F0</v>
      </c>
      <c r="N168" s="17" t="str">
        <f t="shared" ca="1" si="18"/>
        <v>C2</v>
      </c>
      <c r="O168" s="17" t="str">
        <f t="shared" ca="1" si="19"/>
        <v>C2</v>
      </c>
    </row>
    <row r="169" spans="1:15" s="25" customFormat="1" ht="30" customHeight="1" x14ac:dyDescent="0.3">
      <c r="A169" s="118" t="s">
        <v>305</v>
      </c>
      <c r="B169" s="44" t="s">
        <v>350</v>
      </c>
      <c r="C169" s="37" t="s">
        <v>187</v>
      </c>
      <c r="D169" s="43" t="s">
        <v>173</v>
      </c>
      <c r="E169" s="28" t="s">
        <v>181</v>
      </c>
      <c r="F169" s="57"/>
      <c r="G169" s="112"/>
      <c r="H169" s="35">
        <f>ROUND(G169*F169,2)</f>
        <v>0</v>
      </c>
      <c r="I169" s="53"/>
      <c r="J169" s="24" t="str">
        <f t="shared" ca="1" si="16"/>
        <v/>
      </c>
      <c r="K169" s="15" t="str">
        <f t="shared" si="20"/>
        <v>B09820 M Deformed Tie Bareach</v>
      </c>
      <c r="L169" s="16" t="e">
        <f>MATCH(K169,'[6]Pay Items'!$K$1:$K$649,0)</f>
        <v>#N/A</v>
      </c>
      <c r="M169" s="17" t="str">
        <f t="shared" ca="1" si="17"/>
        <v>F0</v>
      </c>
      <c r="N169" s="17" t="str">
        <f t="shared" ca="1" si="18"/>
        <v>C2</v>
      </c>
      <c r="O169" s="17" t="str">
        <f t="shared" ca="1" si="19"/>
        <v>C2</v>
      </c>
    </row>
    <row r="170" spans="1:15" s="25" customFormat="1" ht="30" customHeight="1" x14ac:dyDescent="0.3">
      <c r="A170" s="118" t="s">
        <v>450</v>
      </c>
      <c r="B170" s="44" t="s">
        <v>351</v>
      </c>
      <c r="C170" s="37" t="s">
        <v>188</v>
      </c>
      <c r="D170" s="43" t="s">
        <v>173</v>
      </c>
      <c r="E170" s="28" t="s">
        <v>181</v>
      </c>
      <c r="F170" s="57"/>
      <c r="G170" s="112"/>
      <c r="H170" s="35">
        <f>ROUND(G170*F170,2)</f>
        <v>0</v>
      </c>
      <c r="I170" s="53"/>
      <c r="J170" s="24" t="str">
        <f t="shared" ca="1" si="16"/>
        <v/>
      </c>
      <c r="K170" s="15" t="str">
        <f t="shared" si="20"/>
        <v>B09925 M Deformed Tie Bareach</v>
      </c>
      <c r="L170" s="16" t="e">
        <f>MATCH(K170,'[6]Pay Items'!$K$1:$K$649,0)</f>
        <v>#N/A</v>
      </c>
      <c r="M170" s="17" t="str">
        <f t="shared" ca="1" si="17"/>
        <v>F0</v>
      </c>
      <c r="N170" s="17" t="str">
        <f t="shared" ca="1" si="18"/>
        <v>C2</v>
      </c>
      <c r="O170" s="17" t="str">
        <f t="shared" ca="1" si="19"/>
        <v>C2</v>
      </c>
    </row>
    <row r="171" spans="1:15" s="25" customFormat="1" ht="31" x14ac:dyDescent="0.3">
      <c r="A171" s="118" t="s">
        <v>791</v>
      </c>
      <c r="B171" s="38" t="s">
        <v>163</v>
      </c>
      <c r="C171" s="37" t="s">
        <v>329</v>
      </c>
      <c r="D171" s="43" t="s">
        <v>6</v>
      </c>
      <c r="E171" s="28"/>
      <c r="F171" s="57"/>
      <c r="G171" s="115"/>
      <c r="H171" s="35"/>
      <c r="I171" s="53"/>
      <c r="J171" s="24" t="str">
        <f t="shared" ca="1" si="16"/>
        <v>LOCKED</v>
      </c>
      <c r="K171" s="15" t="str">
        <f t="shared" si="20"/>
        <v>B100rMiscellaneous Concrete Slab RemovalCW 3235-R9</v>
      </c>
      <c r="L171" s="16" t="e">
        <f>MATCH(K171,'[6]Pay Items'!$K$1:$K$649,0)</f>
        <v>#N/A</v>
      </c>
      <c r="M171" s="17" t="str">
        <f t="shared" ca="1" si="17"/>
        <v>F0</v>
      </c>
      <c r="N171" s="17" t="str">
        <f t="shared" ca="1" si="18"/>
        <v>G</v>
      </c>
      <c r="O171" s="17" t="str">
        <f t="shared" ca="1" si="19"/>
        <v>C2</v>
      </c>
    </row>
    <row r="172" spans="1:15" s="25" customFormat="1" ht="30" customHeight="1" x14ac:dyDescent="0.3">
      <c r="A172" s="118" t="s">
        <v>792</v>
      </c>
      <c r="B172" s="44" t="s">
        <v>350</v>
      </c>
      <c r="C172" s="37" t="s">
        <v>330</v>
      </c>
      <c r="D172" s="43" t="s">
        <v>173</v>
      </c>
      <c r="E172" s="28" t="s">
        <v>178</v>
      </c>
      <c r="F172" s="57"/>
      <c r="G172" s="112"/>
      <c r="H172" s="35">
        <f t="shared" ref="H172:H178" si="22">ROUND(G172*F172,2)</f>
        <v>0</v>
      </c>
      <c r="I172" s="53"/>
      <c r="J172" s="24" t="str">
        <f t="shared" ca="1" si="16"/>
        <v/>
      </c>
      <c r="K172" s="15" t="str">
        <f t="shared" si="20"/>
        <v>B101rMedian Slabm²</v>
      </c>
      <c r="L172" s="16" t="e">
        <f>MATCH(K172,'[6]Pay Items'!$K$1:$K$649,0)</f>
        <v>#N/A</v>
      </c>
      <c r="M172" s="17" t="str">
        <f t="shared" ca="1" si="17"/>
        <v>F0</v>
      </c>
      <c r="N172" s="17" t="str">
        <f t="shared" ca="1" si="18"/>
        <v>C2</v>
      </c>
      <c r="O172" s="17" t="str">
        <f t="shared" ca="1" si="19"/>
        <v>C2</v>
      </c>
    </row>
    <row r="173" spans="1:15" s="25" customFormat="1" ht="30" customHeight="1" x14ac:dyDescent="0.3">
      <c r="A173" s="118" t="s">
        <v>793</v>
      </c>
      <c r="B173" s="44" t="s">
        <v>351</v>
      </c>
      <c r="C173" s="37" t="s">
        <v>396</v>
      </c>
      <c r="D173" s="43" t="s">
        <v>173</v>
      </c>
      <c r="E173" s="28" t="s">
        <v>178</v>
      </c>
      <c r="F173" s="57"/>
      <c r="G173" s="112"/>
      <c r="H173" s="35">
        <f t="shared" si="22"/>
        <v>0</v>
      </c>
      <c r="I173" s="53"/>
      <c r="J173" s="24" t="str">
        <f t="shared" ca="1" si="16"/>
        <v/>
      </c>
      <c r="K173" s="15" t="str">
        <f t="shared" si="20"/>
        <v>B102rMonolithic Median Slabm²</v>
      </c>
      <c r="L173" s="16" t="e">
        <f>MATCH(K173,'[6]Pay Items'!$K$1:$K$649,0)</f>
        <v>#N/A</v>
      </c>
      <c r="M173" s="17" t="str">
        <f t="shared" ca="1" si="17"/>
        <v>F0</v>
      </c>
      <c r="N173" s="17" t="str">
        <f t="shared" ca="1" si="18"/>
        <v>C2</v>
      </c>
      <c r="O173" s="17" t="str">
        <f t="shared" ca="1" si="19"/>
        <v>C2</v>
      </c>
    </row>
    <row r="174" spans="1:15" s="25" customFormat="1" ht="30" customHeight="1" x14ac:dyDescent="0.3">
      <c r="A174" s="118" t="s">
        <v>794</v>
      </c>
      <c r="B174" s="44" t="s">
        <v>352</v>
      </c>
      <c r="C174" s="37" t="s">
        <v>331</v>
      </c>
      <c r="D174" s="43" t="s">
        <v>173</v>
      </c>
      <c r="E174" s="28" t="s">
        <v>178</v>
      </c>
      <c r="F174" s="57"/>
      <c r="G174" s="112"/>
      <c r="H174" s="35">
        <f t="shared" si="22"/>
        <v>0</v>
      </c>
      <c r="I174" s="58"/>
      <c r="J174" s="24" t="str">
        <f t="shared" ca="1" si="16"/>
        <v/>
      </c>
      <c r="K174" s="15" t="str">
        <f t="shared" si="20"/>
        <v>B103rSafety Medianm²</v>
      </c>
      <c r="L174" s="16" t="e">
        <f>MATCH(K174,'[6]Pay Items'!$K$1:$K$649,0)</f>
        <v>#N/A</v>
      </c>
      <c r="M174" s="17" t="str">
        <f t="shared" ca="1" si="17"/>
        <v>F0</v>
      </c>
      <c r="N174" s="17" t="str">
        <f t="shared" ca="1" si="18"/>
        <v>C2</v>
      </c>
      <c r="O174" s="17" t="str">
        <f t="shared" ca="1" si="19"/>
        <v>C2</v>
      </c>
    </row>
    <row r="175" spans="1:15" s="25" customFormat="1" ht="30" customHeight="1" x14ac:dyDescent="0.3">
      <c r="A175" s="118" t="s">
        <v>795</v>
      </c>
      <c r="B175" s="44" t="s">
        <v>353</v>
      </c>
      <c r="C175" s="37" t="s">
        <v>10</v>
      </c>
      <c r="D175" s="43" t="s">
        <v>173</v>
      </c>
      <c r="E175" s="28" t="s">
        <v>178</v>
      </c>
      <c r="F175" s="57"/>
      <c r="G175" s="112"/>
      <c r="H175" s="35">
        <f t="shared" si="22"/>
        <v>0</v>
      </c>
      <c r="I175" s="53"/>
      <c r="J175" s="24" t="str">
        <f t="shared" ca="1" si="16"/>
        <v/>
      </c>
      <c r="K175" s="15" t="str">
        <f t="shared" si="20"/>
        <v>B104r100 mm Sidewalkm²</v>
      </c>
      <c r="L175" s="16" t="e">
        <f>MATCH(K175,'[6]Pay Items'!$K$1:$K$649,0)</f>
        <v>#N/A</v>
      </c>
      <c r="M175" s="17" t="str">
        <f t="shared" ca="1" si="17"/>
        <v>F0</v>
      </c>
      <c r="N175" s="17" t="str">
        <f t="shared" ca="1" si="18"/>
        <v>C2</v>
      </c>
      <c r="O175" s="17" t="str">
        <f t="shared" ca="1" si="19"/>
        <v>C2</v>
      </c>
    </row>
    <row r="176" spans="1:15" s="25" customFormat="1" ht="30" customHeight="1" x14ac:dyDescent="0.3">
      <c r="A176" s="118" t="s">
        <v>897</v>
      </c>
      <c r="B176" s="44" t="s">
        <v>354</v>
      </c>
      <c r="C176" s="37" t="s">
        <v>7</v>
      </c>
      <c r="D176" s="43" t="s">
        <v>173</v>
      </c>
      <c r="E176" s="28" t="s">
        <v>178</v>
      </c>
      <c r="F176" s="57"/>
      <c r="G176" s="112"/>
      <c r="H176" s="35">
        <f t="shared" si="22"/>
        <v>0</v>
      </c>
      <c r="I176" s="53"/>
      <c r="J176" s="24" t="str">
        <f t="shared" ca="1" si="16"/>
        <v/>
      </c>
      <c r="K176" s="15" t="str">
        <f t="shared" si="20"/>
        <v>B104rA150 mm Reinforced Sidewalkm²</v>
      </c>
      <c r="L176" s="16" t="e">
        <f>MATCH(K176,'[6]Pay Items'!$K$1:$K$649,0)</f>
        <v>#N/A</v>
      </c>
      <c r="M176" s="17" t="str">
        <f t="shared" ca="1" si="17"/>
        <v>F0</v>
      </c>
      <c r="N176" s="17" t="str">
        <f t="shared" ca="1" si="18"/>
        <v>C2</v>
      </c>
      <c r="O176" s="17" t="str">
        <f t="shared" ca="1" si="19"/>
        <v>C2</v>
      </c>
    </row>
    <row r="177" spans="1:15" s="25" customFormat="1" ht="30" customHeight="1" x14ac:dyDescent="0.3">
      <c r="A177" s="118" t="s">
        <v>796</v>
      </c>
      <c r="B177" s="44" t="s">
        <v>355</v>
      </c>
      <c r="C177" s="37" t="s">
        <v>332</v>
      </c>
      <c r="D177" s="43" t="s">
        <v>173</v>
      </c>
      <c r="E177" s="28" t="s">
        <v>178</v>
      </c>
      <c r="F177" s="57"/>
      <c r="G177" s="112"/>
      <c r="H177" s="35">
        <f t="shared" si="22"/>
        <v>0</v>
      </c>
      <c r="I177" s="53"/>
      <c r="J177" s="24" t="str">
        <f t="shared" ca="1" si="16"/>
        <v/>
      </c>
      <c r="K177" s="15" t="str">
        <f t="shared" si="20"/>
        <v>B105rBullnosem²</v>
      </c>
      <c r="L177" s="16" t="e">
        <f>MATCH(K177,'[6]Pay Items'!$K$1:$K$649,0)</f>
        <v>#N/A</v>
      </c>
      <c r="M177" s="17" t="str">
        <f t="shared" ca="1" si="17"/>
        <v>F0</v>
      </c>
      <c r="N177" s="17" t="str">
        <f t="shared" ca="1" si="18"/>
        <v>C2</v>
      </c>
      <c r="O177" s="17" t="str">
        <f t="shared" ca="1" si="19"/>
        <v>C2</v>
      </c>
    </row>
    <row r="178" spans="1:15" s="25" customFormat="1" ht="30" customHeight="1" x14ac:dyDescent="0.3">
      <c r="A178" s="118" t="s">
        <v>797</v>
      </c>
      <c r="B178" s="44" t="s">
        <v>356</v>
      </c>
      <c r="C178" s="37" t="s">
        <v>333</v>
      </c>
      <c r="D178" s="43" t="s">
        <v>173</v>
      </c>
      <c r="E178" s="28" t="s">
        <v>178</v>
      </c>
      <c r="F178" s="57"/>
      <c r="G178" s="112"/>
      <c r="H178" s="35">
        <f t="shared" si="22"/>
        <v>0</v>
      </c>
      <c r="I178" s="53"/>
      <c r="J178" s="24" t="str">
        <f t="shared" ca="1" si="16"/>
        <v/>
      </c>
      <c r="K178" s="15" t="str">
        <f t="shared" si="20"/>
        <v>B106rMonolithic Curb and Sidewalkm²</v>
      </c>
      <c r="L178" s="16" t="e">
        <f>MATCH(K178,'[6]Pay Items'!$K$1:$K$649,0)</f>
        <v>#N/A</v>
      </c>
      <c r="M178" s="17" t="str">
        <f t="shared" ca="1" si="17"/>
        <v>F0</v>
      </c>
      <c r="N178" s="17" t="str">
        <f t="shared" ca="1" si="18"/>
        <v>C2</v>
      </c>
      <c r="O178" s="17" t="str">
        <f t="shared" ca="1" si="19"/>
        <v>C2</v>
      </c>
    </row>
    <row r="179" spans="1:15" s="25" customFormat="1" ht="36.75" customHeight="1" x14ac:dyDescent="0.3">
      <c r="A179" s="118" t="s">
        <v>798</v>
      </c>
      <c r="B179" s="38" t="s">
        <v>164</v>
      </c>
      <c r="C179" s="37" t="s">
        <v>334</v>
      </c>
      <c r="D179" s="43" t="s">
        <v>1330</v>
      </c>
      <c r="E179" s="28"/>
      <c r="F179" s="57"/>
      <c r="G179" s="115"/>
      <c r="H179" s="35"/>
      <c r="I179" s="53"/>
      <c r="J179" s="24" t="str">
        <f t="shared" ca="1" si="16"/>
        <v>LOCKED</v>
      </c>
      <c r="K179" s="15" t="str">
        <f t="shared" si="20"/>
        <v>B107iMiscellaneous Concrete Slab InstallationCW 3235-R9</v>
      </c>
      <c r="L179" s="16" t="e">
        <f>MATCH(K179,'[6]Pay Items'!$K$1:$K$649,0)</f>
        <v>#N/A</v>
      </c>
      <c r="M179" s="17" t="str">
        <f t="shared" ca="1" si="17"/>
        <v>F0</v>
      </c>
      <c r="N179" s="17" t="str">
        <f t="shared" ca="1" si="18"/>
        <v>G</v>
      </c>
      <c r="O179" s="17" t="str">
        <f t="shared" ca="1" si="19"/>
        <v>C2</v>
      </c>
    </row>
    <row r="180" spans="1:15" s="25" customFormat="1" ht="27.75" customHeight="1" x14ac:dyDescent="0.3">
      <c r="A180" s="118" t="s">
        <v>799</v>
      </c>
      <c r="B180" s="44" t="s">
        <v>350</v>
      </c>
      <c r="C180" s="37" t="s">
        <v>1331</v>
      </c>
      <c r="D180" s="43" t="s">
        <v>338</v>
      </c>
      <c r="E180" s="28" t="s">
        <v>178</v>
      </c>
      <c r="F180" s="57"/>
      <c r="G180" s="112"/>
      <c r="H180" s="35">
        <f t="shared" ref="H180:H191" si="23">ROUND(G180*F180,2)</f>
        <v>0</v>
      </c>
      <c r="I180" s="53"/>
      <c r="J180" s="24" t="str">
        <f t="shared" ca="1" si="16"/>
        <v/>
      </c>
      <c r="K180" s="15" t="str">
        <f t="shared" si="20"/>
        <v>B108iType ^ Concrete Median SlabSD-227Am²</v>
      </c>
      <c r="L180" s="16" t="e">
        <f>MATCH(K180,'[6]Pay Items'!$K$1:$K$649,0)</f>
        <v>#N/A</v>
      </c>
      <c r="M180" s="17" t="str">
        <f t="shared" ca="1" si="17"/>
        <v>F0</v>
      </c>
      <c r="N180" s="17" t="str">
        <f t="shared" ca="1" si="18"/>
        <v>C2</v>
      </c>
      <c r="O180" s="17" t="str">
        <f t="shared" ca="1" si="19"/>
        <v>C2</v>
      </c>
    </row>
    <row r="181" spans="1:15" s="25" customFormat="1" ht="34.5" customHeight="1" x14ac:dyDescent="0.3">
      <c r="A181" s="118" t="s">
        <v>800</v>
      </c>
      <c r="B181" s="44" t="s">
        <v>351</v>
      </c>
      <c r="C181" s="37" t="s">
        <v>1332</v>
      </c>
      <c r="D181" s="43" t="s">
        <v>336</v>
      </c>
      <c r="E181" s="28" t="s">
        <v>178</v>
      </c>
      <c r="F181" s="57"/>
      <c r="G181" s="112"/>
      <c r="H181" s="35">
        <f t="shared" si="23"/>
        <v>0</v>
      </c>
      <c r="I181" s="53"/>
      <c r="J181" s="24" t="str">
        <f t="shared" ca="1" si="16"/>
        <v/>
      </c>
      <c r="K181" s="15" t="str">
        <f t="shared" si="20"/>
        <v>B109iType ^ Concrete Monolithic Median SlabSD-226Am²</v>
      </c>
      <c r="L181" s="16" t="e">
        <f>MATCH(K181,'[6]Pay Items'!$K$1:$K$649,0)</f>
        <v>#N/A</v>
      </c>
      <c r="M181" s="17" t="str">
        <f t="shared" ca="1" si="17"/>
        <v>F0</v>
      </c>
      <c r="N181" s="17" t="str">
        <f t="shared" ca="1" si="18"/>
        <v>C2</v>
      </c>
      <c r="O181" s="17" t="str">
        <f t="shared" ca="1" si="19"/>
        <v>C2</v>
      </c>
    </row>
    <row r="182" spans="1:15" s="25" customFormat="1" ht="30" customHeight="1" x14ac:dyDescent="0.3">
      <c r="A182" s="118" t="s">
        <v>801</v>
      </c>
      <c r="B182" s="44" t="s">
        <v>352</v>
      </c>
      <c r="C182" s="37" t="s">
        <v>1333</v>
      </c>
      <c r="D182" s="43" t="s">
        <v>337</v>
      </c>
      <c r="E182" s="28" t="s">
        <v>178</v>
      </c>
      <c r="F182" s="57"/>
      <c r="G182" s="112"/>
      <c r="H182" s="35">
        <f t="shared" si="23"/>
        <v>0</v>
      </c>
      <c r="I182" s="53"/>
      <c r="J182" s="24" t="str">
        <f t="shared" ca="1" si="16"/>
        <v/>
      </c>
      <c r="K182" s="15" t="str">
        <f t="shared" si="20"/>
        <v>B110iType ^ Concrete Safety MedianSD-226Bm²</v>
      </c>
      <c r="L182" s="16" t="e">
        <f>MATCH(K182,'[6]Pay Items'!$K$1:$K$649,0)</f>
        <v>#N/A</v>
      </c>
      <c r="M182" s="17" t="str">
        <f t="shared" ca="1" si="17"/>
        <v>F0</v>
      </c>
      <c r="N182" s="17" t="str">
        <f t="shared" ca="1" si="18"/>
        <v>C2</v>
      </c>
      <c r="O182" s="17" t="str">
        <f t="shared" ca="1" si="19"/>
        <v>C2</v>
      </c>
    </row>
    <row r="183" spans="1:15" s="25" customFormat="1" ht="30" customHeight="1" x14ac:dyDescent="0.3">
      <c r="A183" s="118" t="s">
        <v>910</v>
      </c>
      <c r="B183" s="44" t="s">
        <v>353</v>
      </c>
      <c r="C183" s="37" t="s">
        <v>1334</v>
      </c>
      <c r="D183" s="43" t="s">
        <v>397</v>
      </c>
      <c r="E183" s="28" t="s">
        <v>178</v>
      </c>
      <c r="F183" s="57"/>
      <c r="G183" s="112"/>
      <c r="H183" s="35">
        <f t="shared" si="23"/>
        <v>0</v>
      </c>
      <c r="I183" s="53"/>
      <c r="J183" s="24" t="str">
        <f t="shared" ca="1" si="16"/>
        <v/>
      </c>
      <c r="K183" s="15" t="str">
        <f t="shared" si="20"/>
        <v>B111iType ^ Concrete 100 mm SidewalkSD-228Am²</v>
      </c>
      <c r="L183" s="16" t="e">
        <f>MATCH(K183,'[6]Pay Items'!$K$1:$K$649,0)</f>
        <v>#N/A</v>
      </c>
      <c r="M183" s="17" t="str">
        <f t="shared" ca="1" si="17"/>
        <v>F0</v>
      </c>
      <c r="N183" s="17" t="str">
        <f t="shared" ca="1" si="18"/>
        <v>C2</v>
      </c>
      <c r="O183" s="17" t="str">
        <f t="shared" ca="1" si="19"/>
        <v>C2</v>
      </c>
    </row>
    <row r="184" spans="1:15" s="25" customFormat="1" ht="39.75" customHeight="1" x14ac:dyDescent="0.3">
      <c r="A184" s="118" t="s">
        <v>898</v>
      </c>
      <c r="B184" s="44" t="s">
        <v>354</v>
      </c>
      <c r="C184" s="37" t="s">
        <v>1335</v>
      </c>
      <c r="D184" s="43" t="s">
        <v>173</v>
      </c>
      <c r="E184" s="28" t="s">
        <v>178</v>
      </c>
      <c r="F184" s="57"/>
      <c r="G184" s="112"/>
      <c r="H184" s="35">
        <f t="shared" si="23"/>
        <v>0</v>
      </c>
      <c r="I184" s="53"/>
      <c r="J184" s="24" t="str">
        <f t="shared" ca="1" si="16"/>
        <v/>
      </c>
      <c r="K184" s="15" t="str">
        <f t="shared" si="20"/>
        <v>B111iAType ^ Concrete 150 mm Reinforced Sidewalkm²</v>
      </c>
      <c r="L184" s="16" t="e">
        <f>MATCH(K184,'[6]Pay Items'!$K$1:$K$649,0)</f>
        <v>#N/A</v>
      </c>
      <c r="M184" s="17" t="str">
        <f t="shared" ca="1" si="17"/>
        <v>F0</v>
      </c>
      <c r="N184" s="17" t="str">
        <f t="shared" ca="1" si="18"/>
        <v>C2</v>
      </c>
      <c r="O184" s="17" t="str">
        <f t="shared" ca="1" si="19"/>
        <v>C2</v>
      </c>
    </row>
    <row r="185" spans="1:15" s="25" customFormat="1" ht="30" customHeight="1" x14ac:dyDescent="0.3">
      <c r="A185" s="118" t="s">
        <v>802</v>
      </c>
      <c r="B185" s="44" t="s">
        <v>355</v>
      </c>
      <c r="C185" s="37" t="s">
        <v>1336</v>
      </c>
      <c r="D185" s="43" t="s">
        <v>604</v>
      </c>
      <c r="E185" s="28" t="s">
        <v>178</v>
      </c>
      <c r="F185" s="57"/>
      <c r="G185" s="112"/>
      <c r="H185" s="35">
        <f t="shared" si="23"/>
        <v>0</v>
      </c>
      <c r="I185" s="53"/>
      <c r="J185" s="24" t="str">
        <f t="shared" ca="1" si="16"/>
        <v/>
      </c>
      <c r="K185" s="15" t="str">
        <f t="shared" si="20"/>
        <v>B112iType ^ Concrete BullnoseSD-227Cm²</v>
      </c>
      <c r="L185" s="16" t="e">
        <f>MATCH(K185,'[6]Pay Items'!$K$1:$K$649,0)</f>
        <v>#N/A</v>
      </c>
      <c r="M185" s="17" t="str">
        <f t="shared" ca="1" si="17"/>
        <v>F0</v>
      </c>
      <c r="N185" s="17" t="str">
        <f t="shared" ca="1" si="18"/>
        <v>C2</v>
      </c>
      <c r="O185" s="17" t="str">
        <f t="shared" ca="1" si="19"/>
        <v>C2</v>
      </c>
    </row>
    <row r="186" spans="1:15" s="25" customFormat="1" ht="38.25" customHeight="1" x14ac:dyDescent="0.3">
      <c r="A186" s="118" t="s">
        <v>803</v>
      </c>
      <c r="B186" s="44" t="s">
        <v>356</v>
      </c>
      <c r="C186" s="37" t="s">
        <v>1337</v>
      </c>
      <c r="D186" s="43" t="s">
        <v>349</v>
      </c>
      <c r="E186" s="28" t="s">
        <v>178</v>
      </c>
      <c r="F186" s="57"/>
      <c r="G186" s="112"/>
      <c r="H186" s="35">
        <f t="shared" si="23"/>
        <v>0</v>
      </c>
      <c r="I186" s="53" t="s">
        <v>19</v>
      </c>
      <c r="J186" s="24" t="str">
        <f t="shared" ca="1" si="16"/>
        <v/>
      </c>
      <c r="K186" s="15" t="str">
        <f t="shared" si="20"/>
        <v>B113iType ^ Concrete Monolithic Curb and SidewalkSD-228Bm²</v>
      </c>
      <c r="L186" s="16" t="e">
        <f>MATCH(K186,'[6]Pay Items'!$K$1:$K$649,0)</f>
        <v>#N/A</v>
      </c>
      <c r="M186" s="17" t="str">
        <f t="shared" ca="1" si="17"/>
        <v>F0</v>
      </c>
      <c r="N186" s="17" t="str">
        <f t="shared" ca="1" si="18"/>
        <v>C2</v>
      </c>
      <c r="O186" s="17" t="str">
        <f t="shared" ca="1" si="19"/>
        <v>C2</v>
      </c>
    </row>
    <row r="187" spans="1:15" s="25" customFormat="1" ht="44.25" customHeight="1" x14ac:dyDescent="0.3">
      <c r="A187" s="118" t="s">
        <v>1223</v>
      </c>
      <c r="B187" s="38" t="s">
        <v>156</v>
      </c>
      <c r="C187" s="37" t="s">
        <v>1338</v>
      </c>
      <c r="D187" s="43" t="s">
        <v>1284</v>
      </c>
      <c r="E187" s="28" t="s">
        <v>178</v>
      </c>
      <c r="F187" s="36"/>
      <c r="G187" s="112"/>
      <c r="H187" s="35">
        <f t="shared" si="23"/>
        <v>0</v>
      </c>
      <c r="I187" s="58" t="s">
        <v>1225</v>
      </c>
      <c r="J187" s="24" t="str">
        <f t="shared" ca="1" si="16"/>
        <v/>
      </c>
      <c r="K187" s="15" t="str">
        <f t="shared" si="20"/>
        <v>B114AType ^ Concrete 100 mm Sidewalk with Block Outsm²</v>
      </c>
      <c r="L187" s="16" t="e">
        <f>MATCH(K187,'[6]Pay Items'!$K$1:$K$649,0)</f>
        <v>#N/A</v>
      </c>
      <c r="M187" s="17" t="str">
        <f t="shared" ca="1" si="17"/>
        <v>F0</v>
      </c>
      <c r="N187" s="17" t="str">
        <f t="shared" ca="1" si="18"/>
        <v>C2</v>
      </c>
      <c r="O187" s="17" t="str">
        <f t="shared" ca="1" si="19"/>
        <v>C2</v>
      </c>
    </row>
    <row r="188" spans="1:15" s="25" customFormat="1" ht="37.5" customHeight="1" x14ac:dyDescent="0.3">
      <c r="A188" s="118" t="s">
        <v>1226</v>
      </c>
      <c r="B188" s="38" t="s">
        <v>156</v>
      </c>
      <c r="C188" s="37" t="s">
        <v>1339</v>
      </c>
      <c r="D188" s="43" t="s">
        <v>1284</v>
      </c>
      <c r="E188" s="28" t="s">
        <v>178</v>
      </c>
      <c r="F188" s="36"/>
      <c r="G188" s="112"/>
      <c r="H188" s="35">
        <f t="shared" si="23"/>
        <v>0</v>
      </c>
      <c r="I188" s="58"/>
      <c r="J188" s="24" t="str">
        <f t="shared" ca="1" si="16"/>
        <v/>
      </c>
      <c r="K188" s="15" t="str">
        <f t="shared" si="20"/>
        <v>B114BType ^ Concrete 150 mm Sidewalk with Block Outsm²</v>
      </c>
      <c r="L188" s="16" t="e">
        <f>MATCH(K188,'[6]Pay Items'!$K$1:$K$649,0)</f>
        <v>#N/A</v>
      </c>
      <c r="M188" s="17" t="str">
        <f t="shared" ca="1" si="17"/>
        <v>F0</v>
      </c>
      <c r="N188" s="17" t="str">
        <f t="shared" ca="1" si="18"/>
        <v>C2</v>
      </c>
      <c r="O188" s="17" t="str">
        <f t="shared" ca="1" si="19"/>
        <v>C2</v>
      </c>
    </row>
    <row r="189" spans="1:15" s="25" customFormat="1" ht="40.5" customHeight="1" x14ac:dyDescent="0.3">
      <c r="A189" s="118" t="s">
        <v>1227</v>
      </c>
      <c r="B189" s="38" t="s">
        <v>156</v>
      </c>
      <c r="C189" s="37" t="s">
        <v>1340</v>
      </c>
      <c r="D189" s="43" t="s">
        <v>1284</v>
      </c>
      <c r="E189" s="28" t="s">
        <v>178</v>
      </c>
      <c r="F189" s="36"/>
      <c r="G189" s="112"/>
      <c r="H189" s="35">
        <f t="shared" si="23"/>
        <v>0</v>
      </c>
      <c r="I189" s="58" t="s">
        <v>1285</v>
      </c>
      <c r="J189" s="24" t="str">
        <f t="shared" ca="1" si="16"/>
        <v/>
      </c>
      <c r="K189" s="15" t="str">
        <f t="shared" si="20"/>
        <v>B114CType ^ Concrete Monolithic Curb and 100 mm Sidewalk with Block Outs ^m²</v>
      </c>
      <c r="L189" s="16" t="e">
        <f>MATCH(K189,'[6]Pay Items'!$K$1:$K$649,0)</f>
        <v>#N/A</v>
      </c>
      <c r="M189" s="17" t="str">
        <f t="shared" ca="1" si="17"/>
        <v>F0</v>
      </c>
      <c r="N189" s="17" t="str">
        <f t="shared" ca="1" si="18"/>
        <v>C2</v>
      </c>
      <c r="O189" s="17" t="str">
        <f t="shared" ca="1" si="19"/>
        <v>C2</v>
      </c>
    </row>
    <row r="190" spans="1:15" s="25" customFormat="1" ht="41.25" customHeight="1" x14ac:dyDescent="0.3">
      <c r="A190" s="118" t="s">
        <v>1228</v>
      </c>
      <c r="B190" s="38" t="s">
        <v>156</v>
      </c>
      <c r="C190" s="37" t="s">
        <v>1341</v>
      </c>
      <c r="D190" s="43" t="s">
        <v>1284</v>
      </c>
      <c r="E190" s="28" t="s">
        <v>178</v>
      </c>
      <c r="F190" s="36"/>
      <c r="G190" s="112"/>
      <c r="H190" s="35">
        <f t="shared" si="23"/>
        <v>0</v>
      </c>
      <c r="I190" s="58" t="s">
        <v>1285</v>
      </c>
      <c r="J190" s="24" t="str">
        <f t="shared" ca="1" si="16"/>
        <v/>
      </c>
      <c r="K190" s="15" t="str">
        <f t="shared" si="20"/>
        <v>B114DType ^ Concrete Monolithic Curb and 150 mm Sidewalk with Block Outs ^m²</v>
      </c>
      <c r="L190" s="16" t="e">
        <f>MATCH(K190,'[6]Pay Items'!$K$1:$K$649,0)</f>
        <v>#N/A</v>
      </c>
      <c r="M190" s="17" t="str">
        <f t="shared" ca="1" si="17"/>
        <v>F0</v>
      </c>
      <c r="N190" s="17" t="str">
        <f t="shared" ca="1" si="18"/>
        <v>C2</v>
      </c>
      <c r="O190" s="17" t="str">
        <f t="shared" ca="1" si="19"/>
        <v>C2</v>
      </c>
    </row>
    <row r="191" spans="1:15" s="25" customFormat="1" ht="30" customHeight="1" x14ac:dyDescent="0.3">
      <c r="A191" s="118" t="s">
        <v>1229</v>
      </c>
      <c r="B191" s="38" t="s">
        <v>156</v>
      </c>
      <c r="C191" s="37" t="s">
        <v>1230</v>
      </c>
      <c r="D191" s="43" t="s">
        <v>1342</v>
      </c>
      <c r="E191" s="28" t="s">
        <v>178</v>
      </c>
      <c r="F191" s="36"/>
      <c r="G191" s="112"/>
      <c r="H191" s="35">
        <f t="shared" si="23"/>
        <v>0</v>
      </c>
      <c r="I191" s="53"/>
      <c r="J191" s="24" t="str">
        <f t="shared" ca="1" si="16"/>
        <v/>
      </c>
      <c r="K191" s="15" t="str">
        <f t="shared" si="20"/>
        <v>B114EPaving Stone Indicator Surfacesm²</v>
      </c>
      <c r="L191" s="16" t="e">
        <f>MATCH(K191,'[6]Pay Items'!$K$1:$K$649,0)</f>
        <v>#N/A</v>
      </c>
      <c r="M191" s="17" t="str">
        <f t="shared" ca="1" si="17"/>
        <v>F0</v>
      </c>
      <c r="N191" s="17" t="str">
        <f t="shared" ca="1" si="18"/>
        <v>C2</v>
      </c>
      <c r="O191" s="17" t="str">
        <f t="shared" ca="1" si="19"/>
        <v>C2</v>
      </c>
    </row>
    <row r="192" spans="1:15" s="25" customFormat="1" ht="33" customHeight="1" x14ac:dyDescent="0.3">
      <c r="A192" s="118" t="s">
        <v>804</v>
      </c>
      <c r="B192" s="38" t="s">
        <v>163</v>
      </c>
      <c r="C192" s="37" t="s">
        <v>335</v>
      </c>
      <c r="D192" s="43" t="s">
        <v>1330</v>
      </c>
      <c r="E192" s="28"/>
      <c r="F192" s="57"/>
      <c r="G192" s="115"/>
      <c r="H192" s="35"/>
      <c r="I192" s="53"/>
      <c r="J192" s="24" t="str">
        <f t="shared" ca="1" si="16"/>
        <v>LOCKED</v>
      </c>
      <c r="K192" s="15" t="str">
        <f t="shared" si="20"/>
        <v>B114rlMiscellaneous Concrete Slab RenewalCW 3235-R9</v>
      </c>
      <c r="L192" s="16" t="e">
        <f>MATCH(K192,'[6]Pay Items'!$K$1:$K$649,0)</f>
        <v>#N/A</v>
      </c>
      <c r="M192" s="17" t="str">
        <f t="shared" ca="1" si="17"/>
        <v>F0</v>
      </c>
      <c r="N192" s="17" t="str">
        <f t="shared" ca="1" si="18"/>
        <v>G</v>
      </c>
      <c r="O192" s="17" t="str">
        <f t="shared" ca="1" si="19"/>
        <v>C2</v>
      </c>
    </row>
    <row r="193" spans="1:15" s="25" customFormat="1" ht="24.75" customHeight="1" x14ac:dyDescent="0.3">
      <c r="A193" s="118" t="s">
        <v>805</v>
      </c>
      <c r="B193" s="44" t="s">
        <v>350</v>
      </c>
      <c r="C193" s="37" t="s">
        <v>1331</v>
      </c>
      <c r="D193" s="43" t="s">
        <v>338</v>
      </c>
      <c r="E193" s="28" t="s">
        <v>178</v>
      </c>
      <c r="F193" s="57"/>
      <c r="G193" s="112"/>
      <c r="H193" s="35">
        <f>ROUND(G193*F193,2)</f>
        <v>0</v>
      </c>
      <c r="I193" s="53"/>
      <c r="J193" s="24" t="str">
        <f t="shared" ca="1" si="16"/>
        <v/>
      </c>
      <c r="K193" s="15" t="str">
        <f t="shared" si="20"/>
        <v>B115rlType ^ Concrete Median SlabSD-227Am²</v>
      </c>
      <c r="L193" s="16" t="e">
        <f>MATCH(K193,'[6]Pay Items'!$K$1:$K$649,0)</f>
        <v>#N/A</v>
      </c>
      <c r="M193" s="17" t="str">
        <f t="shared" ca="1" si="17"/>
        <v>F0</v>
      </c>
      <c r="N193" s="17" t="str">
        <f t="shared" ca="1" si="18"/>
        <v>C2</v>
      </c>
      <c r="O193" s="17" t="str">
        <f t="shared" ca="1" si="19"/>
        <v>C2</v>
      </c>
    </row>
    <row r="194" spans="1:15" s="25" customFormat="1" ht="30" customHeight="1" x14ac:dyDescent="0.3">
      <c r="A194" s="118" t="s">
        <v>806</v>
      </c>
      <c r="B194" s="44" t="s">
        <v>351</v>
      </c>
      <c r="C194" s="37" t="s">
        <v>1332</v>
      </c>
      <c r="D194" s="43" t="s">
        <v>336</v>
      </c>
      <c r="E194" s="28" t="s">
        <v>178</v>
      </c>
      <c r="F194" s="57"/>
      <c r="G194" s="112"/>
      <c r="H194" s="35">
        <f>ROUND(G194*F194,2)</f>
        <v>0</v>
      </c>
      <c r="I194" s="53"/>
      <c r="J194" s="24" t="str">
        <f t="shared" ca="1" si="16"/>
        <v/>
      </c>
      <c r="K194" s="15" t="str">
        <f t="shared" si="20"/>
        <v>B116rlType ^ Concrete Monolithic Median SlabSD-226Am²</v>
      </c>
      <c r="L194" s="16" t="e">
        <f>MATCH(K194,'[6]Pay Items'!$K$1:$K$649,0)</f>
        <v>#N/A</v>
      </c>
      <c r="M194" s="17" t="str">
        <f t="shared" ca="1" si="17"/>
        <v>F0</v>
      </c>
      <c r="N194" s="17" t="str">
        <f t="shared" ca="1" si="18"/>
        <v>C2</v>
      </c>
      <c r="O194" s="17" t="str">
        <f t="shared" ca="1" si="19"/>
        <v>C2</v>
      </c>
    </row>
    <row r="195" spans="1:15" s="25" customFormat="1" ht="30" customHeight="1" x14ac:dyDescent="0.3">
      <c r="A195" s="118" t="s">
        <v>807</v>
      </c>
      <c r="B195" s="44" t="s">
        <v>352</v>
      </c>
      <c r="C195" s="37" t="s">
        <v>1333</v>
      </c>
      <c r="D195" s="43" t="s">
        <v>337</v>
      </c>
      <c r="E195" s="28" t="s">
        <v>178</v>
      </c>
      <c r="F195" s="57"/>
      <c r="G195" s="112"/>
      <c r="H195" s="35">
        <f>ROUND(G195*F195,2)</f>
        <v>0</v>
      </c>
      <c r="I195" s="53"/>
      <c r="J195" s="24" t="str">
        <f t="shared" ref="J195:J258" ca="1" si="24">IF(CELL("protect",$G195)=1, "LOCKED", "")</f>
        <v/>
      </c>
      <c r="K195" s="15" t="str">
        <f t="shared" si="20"/>
        <v>B117rlType ^ Concrete Safety MedianSD-226Bm²</v>
      </c>
      <c r="L195" s="16" t="e">
        <f>MATCH(K195,'[6]Pay Items'!$K$1:$K$649,0)</f>
        <v>#N/A</v>
      </c>
      <c r="M195" s="17" t="str">
        <f t="shared" ref="M195:M258" ca="1" si="25">CELL("format",$F195)</f>
        <v>F0</v>
      </c>
      <c r="N195" s="17" t="str">
        <f t="shared" ref="N195:N258" ca="1" si="26">CELL("format",$G195)</f>
        <v>C2</v>
      </c>
      <c r="O195" s="17" t="str">
        <f t="shared" ref="O195:O258" ca="1" si="27">CELL("format",$H195)</f>
        <v>C2</v>
      </c>
    </row>
    <row r="196" spans="1:15" s="25" customFormat="1" ht="30" customHeight="1" x14ac:dyDescent="0.3">
      <c r="A196" s="118" t="s">
        <v>808</v>
      </c>
      <c r="B196" s="44" t="s">
        <v>96</v>
      </c>
      <c r="C196" s="37" t="s">
        <v>1343</v>
      </c>
      <c r="D196" s="43" t="s">
        <v>397</v>
      </c>
      <c r="E196" s="28"/>
      <c r="F196" s="57"/>
      <c r="G196" s="115"/>
      <c r="H196" s="35"/>
      <c r="I196" s="53"/>
      <c r="J196" s="24" t="str">
        <f t="shared" ca="1" si="24"/>
        <v>LOCKED</v>
      </c>
      <c r="K196" s="15" t="str">
        <f t="shared" ref="K196:K259" si="28">CLEAN(CONCATENATE(TRIM($A196),TRIM($C196),IF(LEFT($D196)&lt;&gt;"E",TRIM($D196),),TRIM($E196)))</f>
        <v>B118rl100 mm Type ^ Concrete SidewalkSD-228A</v>
      </c>
      <c r="L196" s="16" t="e">
        <f>MATCH(K196,'[6]Pay Items'!$K$1:$K$649,0)</f>
        <v>#N/A</v>
      </c>
      <c r="M196" s="17" t="str">
        <f t="shared" ca="1" si="25"/>
        <v>F0</v>
      </c>
      <c r="N196" s="17" t="str">
        <f t="shared" ca="1" si="26"/>
        <v>G</v>
      </c>
      <c r="O196" s="17" t="str">
        <f t="shared" ca="1" si="27"/>
        <v>C2</v>
      </c>
    </row>
    <row r="197" spans="1:15" s="25" customFormat="1" ht="30" customHeight="1" x14ac:dyDescent="0.3">
      <c r="A197" s="118" t="s">
        <v>809</v>
      </c>
      <c r="B197" s="65" t="s">
        <v>699</v>
      </c>
      <c r="C197" s="37" t="s">
        <v>700</v>
      </c>
      <c r="D197" s="43"/>
      <c r="E197" s="28" t="s">
        <v>178</v>
      </c>
      <c r="F197" s="57"/>
      <c r="G197" s="112"/>
      <c r="H197" s="35">
        <f>ROUND(G197*F197,2)</f>
        <v>0</v>
      </c>
      <c r="I197" s="74"/>
      <c r="J197" s="24" t="str">
        <f t="shared" ca="1" si="24"/>
        <v/>
      </c>
      <c r="K197" s="15" t="str">
        <f t="shared" si="28"/>
        <v>B119rlLess than 5 sq.m.m²</v>
      </c>
      <c r="L197" s="16" t="e">
        <f>MATCH(K197,'[6]Pay Items'!$K$1:$K$649,0)</f>
        <v>#N/A</v>
      </c>
      <c r="M197" s="17" t="str">
        <f t="shared" ca="1" si="25"/>
        <v>F0</v>
      </c>
      <c r="N197" s="17" t="str">
        <f t="shared" ca="1" si="26"/>
        <v>C2</v>
      </c>
      <c r="O197" s="17" t="str">
        <f t="shared" ca="1" si="27"/>
        <v>C2</v>
      </c>
    </row>
    <row r="198" spans="1:15" s="25" customFormat="1" ht="30" customHeight="1" x14ac:dyDescent="0.3">
      <c r="A198" s="118" t="s">
        <v>810</v>
      </c>
      <c r="B198" s="65" t="s">
        <v>701</v>
      </c>
      <c r="C198" s="37" t="s">
        <v>702</v>
      </c>
      <c r="D198" s="43"/>
      <c r="E198" s="28" t="s">
        <v>178</v>
      </c>
      <c r="F198" s="57"/>
      <c r="G198" s="112"/>
      <c r="H198" s="35">
        <f>ROUND(G198*F198,2)</f>
        <v>0</v>
      </c>
      <c r="I198" s="53"/>
      <c r="J198" s="24" t="str">
        <f t="shared" ca="1" si="24"/>
        <v/>
      </c>
      <c r="K198" s="15" t="str">
        <f t="shared" si="28"/>
        <v>B120rl5 sq.m. to 20 sq.m.m²</v>
      </c>
      <c r="L198" s="16" t="e">
        <f>MATCH(K198,'[6]Pay Items'!$K$1:$K$649,0)</f>
        <v>#N/A</v>
      </c>
      <c r="M198" s="17" t="str">
        <f t="shared" ca="1" si="25"/>
        <v>F0</v>
      </c>
      <c r="N198" s="17" t="str">
        <f t="shared" ca="1" si="26"/>
        <v>C2</v>
      </c>
      <c r="O198" s="17" t="str">
        <f t="shared" ca="1" si="27"/>
        <v>C2</v>
      </c>
    </row>
    <row r="199" spans="1:15" s="25" customFormat="1" ht="30" customHeight="1" x14ac:dyDescent="0.3">
      <c r="A199" s="118" t="s">
        <v>811</v>
      </c>
      <c r="B199" s="65" t="s">
        <v>703</v>
      </c>
      <c r="C199" s="37" t="s">
        <v>704</v>
      </c>
      <c r="D199" s="43" t="s">
        <v>173</v>
      </c>
      <c r="E199" s="28" t="s">
        <v>178</v>
      </c>
      <c r="F199" s="57"/>
      <c r="G199" s="112"/>
      <c r="H199" s="35">
        <f>ROUND(G199*F199,2)</f>
        <v>0</v>
      </c>
      <c r="I199" s="75"/>
      <c r="J199" s="24" t="str">
        <f t="shared" ca="1" si="24"/>
        <v/>
      </c>
      <c r="K199" s="15" t="str">
        <f t="shared" si="28"/>
        <v>B121rlGreater than 20 sq.m.m²</v>
      </c>
      <c r="L199" s="16" t="e">
        <f>MATCH(K199,'[6]Pay Items'!$K$1:$K$649,0)</f>
        <v>#N/A</v>
      </c>
      <c r="M199" s="17" t="str">
        <f t="shared" ca="1" si="25"/>
        <v>F0</v>
      </c>
      <c r="N199" s="17" t="str">
        <f t="shared" ca="1" si="26"/>
        <v>C2</v>
      </c>
      <c r="O199" s="17" t="str">
        <f t="shared" ca="1" si="27"/>
        <v>C2</v>
      </c>
    </row>
    <row r="200" spans="1:15" s="25" customFormat="1" ht="36" customHeight="1" x14ac:dyDescent="0.3">
      <c r="A200" s="118" t="s">
        <v>903</v>
      </c>
      <c r="B200" s="44" t="s">
        <v>354</v>
      </c>
      <c r="C200" s="37" t="s">
        <v>1344</v>
      </c>
      <c r="D200" s="43" t="s">
        <v>173</v>
      </c>
      <c r="E200" s="28"/>
      <c r="F200" s="57"/>
      <c r="G200" s="116"/>
      <c r="H200" s="116"/>
      <c r="I200" s="53"/>
      <c r="J200" s="24" t="str">
        <f t="shared" ca="1" si="24"/>
        <v>LOCKED</v>
      </c>
      <c r="K200" s="15" t="str">
        <f t="shared" si="28"/>
        <v>B121rlA150 mm Type ^ Concrete Reinforced Sidewalk</v>
      </c>
      <c r="L200" s="16" t="e">
        <f>MATCH(K200,'[6]Pay Items'!$K$1:$K$649,0)</f>
        <v>#N/A</v>
      </c>
      <c r="M200" s="17" t="str">
        <f t="shared" ca="1" si="25"/>
        <v>F0</v>
      </c>
      <c r="N200" s="17" t="str">
        <f t="shared" ca="1" si="26"/>
        <v>C2</v>
      </c>
      <c r="O200" s="17" t="str">
        <f t="shared" ca="1" si="27"/>
        <v>C2</v>
      </c>
    </row>
    <row r="201" spans="1:15" s="25" customFormat="1" ht="30" customHeight="1" x14ac:dyDescent="0.3">
      <c r="A201" s="118" t="s">
        <v>904</v>
      </c>
      <c r="B201" s="65" t="s">
        <v>699</v>
      </c>
      <c r="C201" s="37" t="s">
        <v>700</v>
      </c>
      <c r="D201" s="43"/>
      <c r="E201" s="28" t="s">
        <v>178</v>
      </c>
      <c r="F201" s="57"/>
      <c r="G201" s="112"/>
      <c r="H201" s="35">
        <f t="shared" ref="H201:H208" si="29">ROUND(G201*F201,2)</f>
        <v>0</v>
      </c>
      <c r="I201" s="74"/>
      <c r="J201" s="24" t="str">
        <f t="shared" ca="1" si="24"/>
        <v/>
      </c>
      <c r="K201" s="15" t="str">
        <f t="shared" si="28"/>
        <v>B121rlBLess than 5 sq.m.m²</v>
      </c>
      <c r="L201" s="16" t="e">
        <f>MATCH(K201,'[6]Pay Items'!$K$1:$K$649,0)</f>
        <v>#N/A</v>
      </c>
      <c r="M201" s="17" t="str">
        <f t="shared" ca="1" si="25"/>
        <v>F0</v>
      </c>
      <c r="N201" s="17" t="str">
        <f t="shared" ca="1" si="26"/>
        <v>C2</v>
      </c>
      <c r="O201" s="17" t="str">
        <f t="shared" ca="1" si="27"/>
        <v>C2</v>
      </c>
    </row>
    <row r="202" spans="1:15" s="25" customFormat="1" ht="30" customHeight="1" x14ac:dyDescent="0.3">
      <c r="A202" s="118" t="s">
        <v>905</v>
      </c>
      <c r="B202" s="65" t="s">
        <v>701</v>
      </c>
      <c r="C202" s="37" t="s">
        <v>702</v>
      </c>
      <c r="D202" s="43"/>
      <c r="E202" s="28" t="s">
        <v>178</v>
      </c>
      <c r="F202" s="57"/>
      <c r="G202" s="112"/>
      <c r="H202" s="35">
        <f t="shared" si="29"/>
        <v>0</v>
      </c>
      <c r="I202" s="53"/>
      <c r="J202" s="24" t="str">
        <f t="shared" ca="1" si="24"/>
        <v/>
      </c>
      <c r="K202" s="15" t="str">
        <f t="shared" si="28"/>
        <v>B121rlC5 sq.m. to 20 sq.m.m²</v>
      </c>
      <c r="L202" s="16" t="e">
        <f>MATCH(K202,'[6]Pay Items'!$K$1:$K$649,0)</f>
        <v>#N/A</v>
      </c>
      <c r="M202" s="17" t="str">
        <f t="shared" ca="1" si="25"/>
        <v>F0</v>
      </c>
      <c r="N202" s="17" t="str">
        <f t="shared" ca="1" si="26"/>
        <v>C2</v>
      </c>
      <c r="O202" s="17" t="str">
        <f t="shared" ca="1" si="27"/>
        <v>C2</v>
      </c>
    </row>
    <row r="203" spans="1:15" s="25" customFormat="1" ht="30" customHeight="1" x14ac:dyDescent="0.3">
      <c r="A203" s="118" t="s">
        <v>906</v>
      </c>
      <c r="B203" s="65" t="s">
        <v>703</v>
      </c>
      <c r="C203" s="37" t="s">
        <v>704</v>
      </c>
      <c r="D203" s="43" t="s">
        <v>173</v>
      </c>
      <c r="E203" s="28" t="s">
        <v>178</v>
      </c>
      <c r="F203" s="57"/>
      <c r="G203" s="112"/>
      <c r="H203" s="35">
        <f t="shared" si="29"/>
        <v>0</v>
      </c>
      <c r="I203" s="75"/>
      <c r="J203" s="24" t="str">
        <f t="shared" ca="1" si="24"/>
        <v/>
      </c>
      <c r="K203" s="15" t="str">
        <f t="shared" si="28"/>
        <v>B121rlDGreater than 20 sq.m.m²</v>
      </c>
      <c r="L203" s="16" t="e">
        <f>MATCH(K203,'[6]Pay Items'!$K$1:$K$649,0)</f>
        <v>#N/A</v>
      </c>
      <c r="M203" s="17" t="str">
        <f t="shared" ca="1" si="25"/>
        <v>F0</v>
      </c>
      <c r="N203" s="17" t="str">
        <f t="shared" ca="1" si="26"/>
        <v>C2</v>
      </c>
      <c r="O203" s="17" t="str">
        <f t="shared" ca="1" si="27"/>
        <v>C2</v>
      </c>
    </row>
    <row r="204" spans="1:15" s="25" customFormat="1" ht="30" customHeight="1" x14ac:dyDescent="0.3">
      <c r="A204" s="118" t="s">
        <v>812</v>
      </c>
      <c r="B204" s="44" t="s">
        <v>355</v>
      </c>
      <c r="C204" s="37" t="s">
        <v>1336</v>
      </c>
      <c r="D204" s="43" t="s">
        <v>604</v>
      </c>
      <c r="E204" s="28" t="s">
        <v>178</v>
      </c>
      <c r="F204" s="57"/>
      <c r="G204" s="112"/>
      <c r="H204" s="35">
        <f t="shared" si="29"/>
        <v>0</v>
      </c>
      <c r="I204" s="53"/>
      <c r="J204" s="24" t="str">
        <f t="shared" ca="1" si="24"/>
        <v/>
      </c>
      <c r="K204" s="15" t="str">
        <f t="shared" si="28"/>
        <v>B122rlType ^ Concrete BullnoseSD-227Cm²</v>
      </c>
      <c r="L204" s="16" t="e">
        <f>MATCH(K204,'[6]Pay Items'!$K$1:$K$649,0)</f>
        <v>#N/A</v>
      </c>
      <c r="M204" s="17" t="str">
        <f t="shared" ca="1" si="25"/>
        <v>F0</v>
      </c>
      <c r="N204" s="17" t="str">
        <f t="shared" ca="1" si="26"/>
        <v>C2</v>
      </c>
      <c r="O204" s="17" t="str">
        <f t="shared" ca="1" si="27"/>
        <v>C2</v>
      </c>
    </row>
    <row r="205" spans="1:15" s="25" customFormat="1" ht="36" customHeight="1" x14ac:dyDescent="0.3">
      <c r="A205" s="118" t="s">
        <v>813</v>
      </c>
      <c r="B205" s="44" t="s">
        <v>356</v>
      </c>
      <c r="C205" s="37" t="s">
        <v>1337</v>
      </c>
      <c r="D205" s="43" t="s">
        <v>349</v>
      </c>
      <c r="E205" s="28" t="s">
        <v>178</v>
      </c>
      <c r="F205" s="57"/>
      <c r="G205" s="112"/>
      <c r="H205" s="35">
        <f t="shared" si="29"/>
        <v>0</v>
      </c>
      <c r="I205" s="53" t="s">
        <v>20</v>
      </c>
      <c r="J205" s="24" t="str">
        <f t="shared" ca="1" si="24"/>
        <v/>
      </c>
      <c r="K205" s="15" t="str">
        <f t="shared" si="28"/>
        <v>B123rlType ^ Concrete Monolithic Curb and SidewalkSD-228Bm²</v>
      </c>
      <c r="L205" s="16" t="e">
        <f>MATCH(K205,'[6]Pay Items'!$K$1:$K$649,0)</f>
        <v>#N/A</v>
      </c>
      <c r="M205" s="17" t="str">
        <f t="shared" ca="1" si="25"/>
        <v>F0</v>
      </c>
      <c r="N205" s="17" t="str">
        <f t="shared" ca="1" si="26"/>
        <v>C2</v>
      </c>
      <c r="O205" s="17" t="str">
        <f t="shared" ca="1" si="27"/>
        <v>C2</v>
      </c>
    </row>
    <row r="206" spans="1:15" s="25" customFormat="1" ht="43.9" customHeight="1" x14ac:dyDescent="0.3">
      <c r="A206" s="118" t="s">
        <v>472</v>
      </c>
      <c r="B206" s="38" t="s">
        <v>164</v>
      </c>
      <c r="C206" s="37" t="s">
        <v>412</v>
      </c>
      <c r="D206" s="43" t="s">
        <v>6</v>
      </c>
      <c r="E206" s="28" t="s">
        <v>178</v>
      </c>
      <c r="F206" s="36"/>
      <c r="G206" s="112"/>
      <c r="H206" s="35">
        <f t="shared" si="29"/>
        <v>0</v>
      </c>
      <c r="I206" s="53"/>
      <c r="J206" s="24" t="str">
        <f t="shared" ca="1" si="24"/>
        <v/>
      </c>
      <c r="K206" s="15" t="str">
        <f t="shared" si="28"/>
        <v>B124Adjustment of Precast Sidewalk BlocksCW 3235-R9m²</v>
      </c>
      <c r="L206" s="16" t="e">
        <f>MATCH(K206,'[6]Pay Items'!$K$1:$K$649,0)</f>
        <v>#N/A</v>
      </c>
      <c r="M206" s="17" t="str">
        <f t="shared" ca="1" si="25"/>
        <v>F0</v>
      </c>
      <c r="N206" s="17" t="str">
        <f t="shared" ca="1" si="26"/>
        <v>C2</v>
      </c>
      <c r="O206" s="17" t="str">
        <f t="shared" ca="1" si="27"/>
        <v>C2</v>
      </c>
    </row>
    <row r="207" spans="1:15" s="25" customFormat="1" ht="30" customHeight="1" x14ac:dyDescent="0.3">
      <c r="A207" s="118" t="s">
        <v>473</v>
      </c>
      <c r="B207" s="38" t="s">
        <v>158</v>
      </c>
      <c r="C207" s="37" t="s">
        <v>413</v>
      </c>
      <c r="D207" s="43" t="s">
        <v>6</v>
      </c>
      <c r="E207" s="28" t="s">
        <v>178</v>
      </c>
      <c r="F207" s="57"/>
      <c r="G207" s="112"/>
      <c r="H207" s="35">
        <f t="shared" si="29"/>
        <v>0</v>
      </c>
      <c r="I207" s="53"/>
      <c r="J207" s="24" t="str">
        <f t="shared" ca="1" si="24"/>
        <v/>
      </c>
      <c r="K207" s="15" t="str">
        <f t="shared" si="28"/>
        <v>B125Supply of Precast Sidewalk BlocksCW 3235-R9m²</v>
      </c>
      <c r="L207" s="16" t="e">
        <f>MATCH(K207,'[6]Pay Items'!$K$1:$K$649,0)</f>
        <v>#N/A</v>
      </c>
      <c r="M207" s="17" t="str">
        <f t="shared" ca="1" si="25"/>
        <v>F0</v>
      </c>
      <c r="N207" s="17" t="str">
        <f t="shared" ca="1" si="26"/>
        <v>C2</v>
      </c>
      <c r="O207" s="17" t="str">
        <f t="shared" ca="1" si="27"/>
        <v>C2</v>
      </c>
    </row>
    <row r="208" spans="1:15" s="25" customFormat="1" ht="30" customHeight="1" x14ac:dyDescent="0.3">
      <c r="A208" s="118" t="s">
        <v>614</v>
      </c>
      <c r="B208" s="38" t="s">
        <v>688</v>
      </c>
      <c r="C208" s="37" t="s">
        <v>603</v>
      </c>
      <c r="D208" s="43" t="s">
        <v>6</v>
      </c>
      <c r="E208" s="28" t="s">
        <v>178</v>
      </c>
      <c r="F208" s="57"/>
      <c r="G208" s="112"/>
      <c r="H208" s="35">
        <f t="shared" si="29"/>
        <v>0</v>
      </c>
      <c r="I208" s="53"/>
      <c r="J208" s="24" t="str">
        <f t="shared" ca="1" si="24"/>
        <v/>
      </c>
      <c r="K208" s="15" t="str">
        <f t="shared" si="28"/>
        <v>B125ARemoval of Precast Sidewalk BlocksCW 3235-R9m²</v>
      </c>
      <c r="L208" s="16" t="e">
        <f>MATCH(K208,'[6]Pay Items'!$K$1:$K$649,0)</f>
        <v>#N/A</v>
      </c>
      <c r="M208" s="17" t="str">
        <f t="shared" ca="1" si="25"/>
        <v>F0</v>
      </c>
      <c r="N208" s="17" t="str">
        <f t="shared" ca="1" si="26"/>
        <v>C2</v>
      </c>
      <c r="O208" s="17" t="str">
        <f t="shared" ca="1" si="27"/>
        <v>C2</v>
      </c>
    </row>
    <row r="209" spans="1:15" s="25" customFormat="1" ht="30" customHeight="1" x14ac:dyDescent="0.3">
      <c r="A209" s="118" t="s">
        <v>814</v>
      </c>
      <c r="B209" s="38" t="s">
        <v>166</v>
      </c>
      <c r="C209" s="37" t="s">
        <v>339</v>
      </c>
      <c r="D209" s="43" t="s">
        <v>917</v>
      </c>
      <c r="E209" s="28"/>
      <c r="F209" s="57"/>
      <c r="G209" s="115"/>
      <c r="H209" s="35"/>
      <c r="I209" s="53"/>
      <c r="J209" s="24" t="str">
        <f t="shared" ca="1" si="24"/>
        <v>LOCKED</v>
      </c>
      <c r="K209" s="15" t="str">
        <f t="shared" si="28"/>
        <v>B126rConcrete Curb RemovalCW 3240-R10</v>
      </c>
      <c r="L209" s="16" t="e">
        <f>MATCH(K209,'[6]Pay Items'!$K$1:$K$649,0)</f>
        <v>#N/A</v>
      </c>
      <c r="M209" s="17" t="str">
        <f t="shared" ca="1" si="25"/>
        <v>F0</v>
      </c>
      <c r="N209" s="17" t="str">
        <f t="shared" ca="1" si="26"/>
        <v>G</v>
      </c>
      <c r="O209" s="17" t="str">
        <f t="shared" ca="1" si="27"/>
        <v>C2</v>
      </c>
    </row>
    <row r="210" spans="1:15" s="25" customFormat="1" ht="30" customHeight="1" x14ac:dyDescent="0.3">
      <c r="A210" s="118" t="s">
        <v>815</v>
      </c>
      <c r="B210" s="44" t="s">
        <v>350</v>
      </c>
      <c r="C210" s="37" t="s">
        <v>1345</v>
      </c>
      <c r="D210" s="43" t="s">
        <v>173</v>
      </c>
      <c r="E210" s="28" t="s">
        <v>182</v>
      </c>
      <c r="F210" s="57"/>
      <c r="G210" s="112"/>
      <c r="H210" s="35">
        <f t="shared" ref="H210:H221" si="30">ROUND(G210*F210,2)</f>
        <v>0</v>
      </c>
      <c r="I210" s="53" t="s">
        <v>1258</v>
      </c>
      <c r="J210" s="24" t="str">
        <f t="shared" ca="1" si="24"/>
        <v/>
      </c>
      <c r="K210" s="15" t="str">
        <f t="shared" si="28"/>
        <v>B127rBarrier ^m</v>
      </c>
      <c r="L210" s="16" t="e">
        <f>MATCH(K210,'[6]Pay Items'!$K$1:$K$649,0)</f>
        <v>#N/A</v>
      </c>
      <c r="M210" s="17" t="str">
        <f t="shared" ca="1" si="25"/>
        <v>F0</v>
      </c>
      <c r="N210" s="17" t="str">
        <f t="shared" ca="1" si="26"/>
        <v>C2</v>
      </c>
      <c r="O210" s="17" t="str">
        <f t="shared" ca="1" si="27"/>
        <v>C2</v>
      </c>
    </row>
    <row r="211" spans="1:15" s="25" customFormat="1" ht="30" customHeight="1" x14ac:dyDescent="0.3">
      <c r="A211" s="118" t="s">
        <v>1142</v>
      </c>
      <c r="B211" s="44" t="s">
        <v>966</v>
      </c>
      <c r="C211" s="37" t="s">
        <v>967</v>
      </c>
      <c r="D211" s="43" t="s">
        <v>173</v>
      </c>
      <c r="E211" s="28" t="s">
        <v>182</v>
      </c>
      <c r="F211" s="57"/>
      <c r="G211" s="112"/>
      <c r="H211" s="35">
        <f t="shared" si="30"/>
        <v>0</v>
      </c>
      <c r="I211" s="53" t="s">
        <v>1258</v>
      </c>
      <c r="J211" s="24" t="str">
        <f t="shared" ca="1" si="24"/>
        <v/>
      </c>
      <c r="K211" s="15" t="str">
        <f t="shared" si="28"/>
        <v>B127rABarrier Integralm</v>
      </c>
      <c r="L211" s="16" t="e">
        <f>MATCH(K211,'[6]Pay Items'!$K$1:$K$649,0)</f>
        <v>#N/A</v>
      </c>
      <c r="M211" s="17" t="str">
        <f t="shared" ca="1" si="25"/>
        <v>F0</v>
      </c>
      <c r="N211" s="17" t="str">
        <f t="shared" ca="1" si="26"/>
        <v>C2</v>
      </c>
      <c r="O211" s="17" t="str">
        <f t="shared" ca="1" si="27"/>
        <v>C2</v>
      </c>
    </row>
    <row r="212" spans="1:15" s="25" customFormat="1" ht="30" customHeight="1" x14ac:dyDescent="0.3">
      <c r="A212" s="118" t="s">
        <v>1143</v>
      </c>
      <c r="B212" s="44" t="s">
        <v>966</v>
      </c>
      <c r="C212" s="37" t="s">
        <v>968</v>
      </c>
      <c r="D212" s="43" t="s">
        <v>173</v>
      </c>
      <c r="E212" s="28" t="s">
        <v>182</v>
      </c>
      <c r="F212" s="57"/>
      <c r="G212" s="112"/>
      <c r="H212" s="35">
        <f t="shared" si="30"/>
        <v>0</v>
      </c>
      <c r="I212" s="53" t="s">
        <v>1258</v>
      </c>
      <c r="J212" s="24" t="str">
        <f t="shared" ca="1" si="24"/>
        <v/>
      </c>
      <c r="K212" s="15" t="str">
        <f t="shared" si="28"/>
        <v>B127rBBarrier Separatem</v>
      </c>
      <c r="L212" s="16" t="e">
        <f>MATCH(K212,'[6]Pay Items'!$K$1:$K$649,0)</f>
        <v>#N/A</v>
      </c>
      <c r="M212" s="17" t="str">
        <f t="shared" ca="1" si="25"/>
        <v>F0</v>
      </c>
      <c r="N212" s="17" t="str">
        <f t="shared" ca="1" si="26"/>
        <v>C2</v>
      </c>
      <c r="O212" s="17" t="str">
        <f t="shared" ca="1" si="27"/>
        <v>C2</v>
      </c>
    </row>
    <row r="213" spans="1:15" s="25" customFormat="1" ht="30" customHeight="1" x14ac:dyDescent="0.3">
      <c r="A213" s="118" t="s">
        <v>816</v>
      </c>
      <c r="B213" s="44" t="s">
        <v>351</v>
      </c>
      <c r="C213" s="37" t="s">
        <v>1346</v>
      </c>
      <c r="D213" s="43"/>
      <c r="E213" s="28" t="s">
        <v>182</v>
      </c>
      <c r="F213" s="57"/>
      <c r="G213" s="112"/>
      <c r="H213" s="35">
        <f t="shared" si="30"/>
        <v>0</v>
      </c>
      <c r="I213" s="53" t="s">
        <v>1258</v>
      </c>
      <c r="J213" s="24" t="str">
        <f t="shared" ca="1" si="24"/>
        <v/>
      </c>
      <c r="K213" s="15" t="str">
        <f t="shared" si="28"/>
        <v>B128rModified Barrier ^m</v>
      </c>
      <c r="L213" s="16" t="e">
        <f>MATCH(K213,'[6]Pay Items'!$K$1:$K$649,0)</f>
        <v>#N/A</v>
      </c>
      <c r="M213" s="17" t="str">
        <f t="shared" ca="1" si="25"/>
        <v>F0</v>
      </c>
      <c r="N213" s="17" t="str">
        <f t="shared" ca="1" si="26"/>
        <v>C2</v>
      </c>
      <c r="O213" s="17" t="str">
        <f t="shared" ca="1" si="27"/>
        <v>C2</v>
      </c>
    </row>
    <row r="214" spans="1:15" s="25" customFormat="1" ht="30" customHeight="1" x14ac:dyDescent="0.3">
      <c r="A214" s="118" t="s">
        <v>817</v>
      </c>
      <c r="B214" s="44" t="s">
        <v>352</v>
      </c>
      <c r="C214" s="37" t="s">
        <v>401</v>
      </c>
      <c r="D214" s="43" t="s">
        <v>173</v>
      </c>
      <c r="E214" s="28" t="s">
        <v>182</v>
      </c>
      <c r="F214" s="57"/>
      <c r="G214" s="112"/>
      <c r="H214" s="35">
        <f t="shared" si="30"/>
        <v>0</v>
      </c>
      <c r="I214" s="58"/>
      <c r="J214" s="24" t="str">
        <f t="shared" ca="1" si="24"/>
        <v/>
      </c>
      <c r="K214" s="15" t="str">
        <f t="shared" si="28"/>
        <v>B129rCurb and Gutterm</v>
      </c>
      <c r="L214" s="16" t="e">
        <f>MATCH(K214,'[6]Pay Items'!$K$1:$K$649,0)</f>
        <v>#N/A</v>
      </c>
      <c r="M214" s="17" t="str">
        <f t="shared" ca="1" si="25"/>
        <v>F0</v>
      </c>
      <c r="N214" s="17" t="str">
        <f t="shared" ca="1" si="26"/>
        <v>C2</v>
      </c>
      <c r="O214" s="17" t="str">
        <f t="shared" ca="1" si="27"/>
        <v>C2</v>
      </c>
    </row>
    <row r="215" spans="1:15" s="25" customFormat="1" ht="30" customHeight="1" x14ac:dyDescent="0.3">
      <c r="A215" s="118" t="s">
        <v>818</v>
      </c>
      <c r="B215" s="44" t="s">
        <v>353</v>
      </c>
      <c r="C215" s="37" t="s">
        <v>402</v>
      </c>
      <c r="D215" s="43" t="s">
        <v>173</v>
      </c>
      <c r="E215" s="28" t="s">
        <v>182</v>
      </c>
      <c r="F215" s="57"/>
      <c r="G215" s="112"/>
      <c r="H215" s="35">
        <f t="shared" si="30"/>
        <v>0</v>
      </c>
      <c r="I215" s="58"/>
      <c r="J215" s="24" t="str">
        <f t="shared" ca="1" si="24"/>
        <v/>
      </c>
      <c r="K215" s="15" t="str">
        <f t="shared" si="28"/>
        <v>B130rMountable Curbm</v>
      </c>
      <c r="L215" s="16" t="e">
        <f>MATCH(K215,'[6]Pay Items'!$K$1:$K$649,0)</f>
        <v>#N/A</v>
      </c>
      <c r="M215" s="17" t="str">
        <f t="shared" ca="1" si="25"/>
        <v>F0</v>
      </c>
      <c r="N215" s="17" t="str">
        <f t="shared" ca="1" si="26"/>
        <v>C2</v>
      </c>
      <c r="O215" s="17" t="str">
        <f t="shared" ca="1" si="27"/>
        <v>C2</v>
      </c>
    </row>
    <row r="216" spans="1:15" s="25" customFormat="1" ht="30" customHeight="1" x14ac:dyDescent="0.3">
      <c r="A216" s="118" t="s">
        <v>819</v>
      </c>
      <c r="B216" s="44" t="s">
        <v>354</v>
      </c>
      <c r="C216" s="37" t="s">
        <v>403</v>
      </c>
      <c r="D216" s="43" t="s">
        <v>346</v>
      </c>
      <c r="E216" s="28" t="s">
        <v>182</v>
      </c>
      <c r="F216" s="57"/>
      <c r="G216" s="112"/>
      <c r="H216" s="35">
        <f t="shared" si="30"/>
        <v>0</v>
      </c>
      <c r="I216" s="53" t="s">
        <v>820</v>
      </c>
      <c r="J216" s="24" t="str">
        <f t="shared" ca="1" si="24"/>
        <v/>
      </c>
      <c r="K216" s="15" t="str">
        <f t="shared" si="28"/>
        <v>B131rLip CurbSD-202Cm</v>
      </c>
      <c r="L216" s="16" t="e">
        <f>MATCH(K216,'[6]Pay Items'!$K$1:$K$649,0)</f>
        <v>#N/A</v>
      </c>
      <c r="M216" s="17" t="str">
        <f t="shared" ca="1" si="25"/>
        <v>F0</v>
      </c>
      <c r="N216" s="17" t="str">
        <f t="shared" ca="1" si="26"/>
        <v>C2</v>
      </c>
      <c r="O216" s="17" t="str">
        <f t="shared" ca="1" si="27"/>
        <v>C2</v>
      </c>
    </row>
    <row r="217" spans="1:15" s="25" customFormat="1" ht="30" customHeight="1" x14ac:dyDescent="0.3">
      <c r="A217" s="118" t="s">
        <v>821</v>
      </c>
      <c r="B217" s="44" t="s">
        <v>355</v>
      </c>
      <c r="C217" s="37" t="s">
        <v>689</v>
      </c>
      <c r="D217" s="43" t="s">
        <v>173</v>
      </c>
      <c r="E217" s="28" t="s">
        <v>182</v>
      </c>
      <c r="F217" s="57"/>
      <c r="G217" s="112"/>
      <c r="H217" s="35">
        <f t="shared" si="30"/>
        <v>0</v>
      </c>
      <c r="I217" s="53"/>
      <c r="J217" s="24" t="str">
        <f t="shared" ca="1" si="24"/>
        <v/>
      </c>
      <c r="K217" s="15" t="str">
        <f t="shared" si="28"/>
        <v>B132rCurb Rampm</v>
      </c>
      <c r="L217" s="16" t="e">
        <f>MATCH(K217,'[6]Pay Items'!$K$1:$K$649,0)</f>
        <v>#N/A</v>
      </c>
      <c r="M217" s="17" t="str">
        <f t="shared" ca="1" si="25"/>
        <v>F0</v>
      </c>
      <c r="N217" s="17" t="str">
        <f t="shared" ca="1" si="26"/>
        <v>C2</v>
      </c>
      <c r="O217" s="17" t="str">
        <f t="shared" ca="1" si="27"/>
        <v>C2</v>
      </c>
    </row>
    <row r="218" spans="1:15" s="25" customFormat="1" ht="30" customHeight="1" x14ac:dyDescent="0.3">
      <c r="A218" s="118" t="s">
        <v>822</v>
      </c>
      <c r="B218" s="44" t="s">
        <v>356</v>
      </c>
      <c r="C218" s="37" t="s">
        <v>340</v>
      </c>
      <c r="D218" s="43" t="s">
        <v>173</v>
      </c>
      <c r="E218" s="28" t="s">
        <v>182</v>
      </c>
      <c r="F218" s="57"/>
      <c r="G218" s="112"/>
      <c r="H218" s="35">
        <f t="shared" si="30"/>
        <v>0</v>
      </c>
      <c r="I218" s="53"/>
      <c r="J218" s="24" t="str">
        <f t="shared" ca="1" si="24"/>
        <v/>
      </c>
      <c r="K218" s="15" t="str">
        <f t="shared" si="28"/>
        <v>B133rSafety Curbm</v>
      </c>
      <c r="L218" s="16" t="e">
        <f>MATCH(K218,'[6]Pay Items'!$K$1:$K$649,0)</f>
        <v>#N/A</v>
      </c>
      <c r="M218" s="17" t="str">
        <f t="shared" ca="1" si="25"/>
        <v>F0</v>
      </c>
      <c r="N218" s="17" t="str">
        <f t="shared" ca="1" si="26"/>
        <v>C2</v>
      </c>
      <c r="O218" s="17" t="str">
        <f t="shared" ca="1" si="27"/>
        <v>C2</v>
      </c>
    </row>
    <row r="219" spans="1:15" s="32" customFormat="1" ht="30" customHeight="1" x14ac:dyDescent="0.3">
      <c r="A219" s="118" t="s">
        <v>823</v>
      </c>
      <c r="B219" s="44" t="s">
        <v>357</v>
      </c>
      <c r="C219" s="37" t="s">
        <v>1347</v>
      </c>
      <c r="D219" s="43"/>
      <c r="E219" s="28" t="s">
        <v>182</v>
      </c>
      <c r="F219" s="57"/>
      <c r="G219" s="112"/>
      <c r="H219" s="35">
        <f t="shared" si="30"/>
        <v>0</v>
      </c>
      <c r="I219" s="53" t="s">
        <v>1257</v>
      </c>
      <c r="J219" s="24" t="str">
        <f t="shared" ca="1" si="24"/>
        <v/>
      </c>
      <c r="K219" s="15" t="str">
        <f t="shared" si="28"/>
        <v>B134rSplash Strip ^m</v>
      </c>
      <c r="L219" s="16" t="e">
        <f>MATCH(K219,'[6]Pay Items'!$K$1:$K$649,0)</f>
        <v>#N/A</v>
      </c>
      <c r="M219" s="17" t="str">
        <f t="shared" ca="1" si="25"/>
        <v>F0</v>
      </c>
      <c r="N219" s="17" t="str">
        <f t="shared" ca="1" si="26"/>
        <v>C2</v>
      </c>
      <c r="O219" s="17" t="str">
        <f t="shared" ca="1" si="27"/>
        <v>C2</v>
      </c>
    </row>
    <row r="220" spans="1:15" s="32" customFormat="1" ht="30" customHeight="1" x14ac:dyDescent="0.3">
      <c r="A220" s="118" t="s">
        <v>1144</v>
      </c>
      <c r="B220" s="44" t="s">
        <v>969</v>
      </c>
      <c r="C220" s="37" t="s">
        <v>970</v>
      </c>
      <c r="D220" s="43"/>
      <c r="E220" s="28" t="s">
        <v>182</v>
      </c>
      <c r="F220" s="57"/>
      <c r="G220" s="112"/>
      <c r="H220" s="35">
        <f t="shared" si="30"/>
        <v>0</v>
      </c>
      <c r="I220" s="53"/>
      <c r="J220" s="24" t="str">
        <f t="shared" ca="1" si="24"/>
        <v/>
      </c>
      <c r="K220" s="15" t="str">
        <f t="shared" si="28"/>
        <v>B134rASplash Strip Monolithicm</v>
      </c>
      <c r="L220" s="16" t="e">
        <f>MATCH(K220,'[6]Pay Items'!$K$1:$K$649,0)</f>
        <v>#N/A</v>
      </c>
      <c r="M220" s="17" t="str">
        <f t="shared" ca="1" si="25"/>
        <v>F0</v>
      </c>
      <c r="N220" s="17" t="str">
        <f t="shared" ca="1" si="26"/>
        <v>C2</v>
      </c>
      <c r="O220" s="17" t="str">
        <f t="shared" ca="1" si="27"/>
        <v>C2</v>
      </c>
    </row>
    <row r="221" spans="1:15" s="32" customFormat="1" ht="30" customHeight="1" x14ac:dyDescent="0.3">
      <c r="A221" s="118" t="s">
        <v>1145</v>
      </c>
      <c r="B221" s="44" t="s">
        <v>969</v>
      </c>
      <c r="C221" s="37" t="s">
        <v>971</v>
      </c>
      <c r="D221" s="43"/>
      <c r="E221" s="28" t="s">
        <v>182</v>
      </c>
      <c r="F221" s="57"/>
      <c r="G221" s="112"/>
      <c r="H221" s="35">
        <f t="shared" si="30"/>
        <v>0</v>
      </c>
      <c r="I221" s="53"/>
      <c r="J221" s="24" t="str">
        <f t="shared" ca="1" si="24"/>
        <v/>
      </c>
      <c r="K221" s="15" t="str">
        <f t="shared" si="28"/>
        <v>B134rBSplash Strip Separatem</v>
      </c>
      <c r="L221" s="16" t="e">
        <f>MATCH(K221,'[6]Pay Items'!$K$1:$K$649,0)</f>
        <v>#N/A</v>
      </c>
      <c r="M221" s="17" t="str">
        <f t="shared" ca="1" si="25"/>
        <v>F0</v>
      </c>
      <c r="N221" s="17" t="str">
        <f t="shared" ca="1" si="26"/>
        <v>C2</v>
      </c>
      <c r="O221" s="17" t="str">
        <f t="shared" ca="1" si="27"/>
        <v>C2</v>
      </c>
    </row>
    <row r="222" spans="1:15" s="25" customFormat="1" ht="30" customHeight="1" x14ac:dyDescent="0.3">
      <c r="A222" s="118" t="s">
        <v>824</v>
      </c>
      <c r="B222" s="38" t="s">
        <v>167</v>
      </c>
      <c r="C222" s="37" t="s">
        <v>341</v>
      </c>
      <c r="D222" s="43" t="s">
        <v>917</v>
      </c>
      <c r="E222" s="28"/>
      <c r="F222" s="57"/>
      <c r="G222" s="115"/>
      <c r="H222" s="35"/>
      <c r="I222" s="53"/>
      <c r="J222" s="24" t="str">
        <f t="shared" ca="1" si="24"/>
        <v>LOCKED</v>
      </c>
      <c r="K222" s="15" t="str">
        <f t="shared" si="28"/>
        <v>B135iConcrete Curb InstallationCW 3240-R10</v>
      </c>
      <c r="L222" s="16" t="e">
        <f>MATCH(K222,'[6]Pay Items'!$K$1:$K$649,0)</f>
        <v>#N/A</v>
      </c>
      <c r="M222" s="17" t="str">
        <f t="shared" ca="1" si="25"/>
        <v>F0</v>
      </c>
      <c r="N222" s="17" t="str">
        <f t="shared" ca="1" si="26"/>
        <v>G</v>
      </c>
      <c r="O222" s="17" t="str">
        <f t="shared" ca="1" si="27"/>
        <v>C2</v>
      </c>
    </row>
    <row r="223" spans="1:15" s="25" customFormat="1" ht="38.25" customHeight="1" x14ac:dyDescent="0.3">
      <c r="A223" s="118" t="s">
        <v>825</v>
      </c>
      <c r="B223" s="44" t="s">
        <v>350</v>
      </c>
      <c r="C223" s="37" t="s">
        <v>1348</v>
      </c>
      <c r="D223" s="43" t="s">
        <v>398</v>
      </c>
      <c r="E223" s="28" t="s">
        <v>182</v>
      </c>
      <c r="F223" s="57"/>
      <c r="G223" s="112"/>
      <c r="H223" s="35">
        <f t="shared" ref="H223:H255" si="31">ROUND(G223*F223,2)</f>
        <v>0</v>
      </c>
      <c r="I223" s="53" t="s">
        <v>1251</v>
      </c>
      <c r="J223" s="24" t="str">
        <f t="shared" ca="1" si="24"/>
        <v/>
      </c>
      <c r="K223" s="15" t="str">
        <f t="shared" si="28"/>
        <v>B136iType ^ Concrete Barrier (^ mm reveal ht, Dowelled)SD-205m</v>
      </c>
      <c r="L223" s="16" t="e">
        <f>MATCH(K223,'[6]Pay Items'!$K$1:$K$649,0)</f>
        <v>#N/A</v>
      </c>
      <c r="M223" s="17" t="str">
        <f t="shared" ca="1" si="25"/>
        <v>F0</v>
      </c>
      <c r="N223" s="17" t="str">
        <f t="shared" ca="1" si="26"/>
        <v>C2</v>
      </c>
      <c r="O223" s="17" t="str">
        <f t="shared" ca="1" si="27"/>
        <v>C2</v>
      </c>
    </row>
    <row r="224" spans="1:15" s="25" customFormat="1" ht="36" customHeight="1" x14ac:dyDescent="0.3">
      <c r="A224" s="118" t="s">
        <v>1146</v>
      </c>
      <c r="B224" s="44" t="s">
        <v>966</v>
      </c>
      <c r="C224" s="37" t="s">
        <v>1349</v>
      </c>
      <c r="D224" s="43" t="s">
        <v>398</v>
      </c>
      <c r="E224" s="28" t="s">
        <v>182</v>
      </c>
      <c r="F224" s="57"/>
      <c r="G224" s="112"/>
      <c r="H224" s="35">
        <f t="shared" si="31"/>
        <v>0</v>
      </c>
      <c r="I224" s="53" t="s">
        <v>586</v>
      </c>
      <c r="J224" s="24" t="str">
        <f t="shared" ca="1" si="24"/>
        <v/>
      </c>
      <c r="K224" s="15" t="str">
        <f t="shared" si="28"/>
        <v>B136iAType ^ Concrete Barrier (150 mm reveal ht, Dowelled)SD-205m</v>
      </c>
      <c r="L224" s="16" t="e">
        <f>MATCH(K224,'[6]Pay Items'!$K$1:$K$649,0)</f>
        <v>#N/A</v>
      </c>
      <c r="M224" s="17" t="str">
        <f t="shared" ca="1" si="25"/>
        <v>F0</v>
      </c>
      <c r="N224" s="17" t="str">
        <f t="shared" ca="1" si="26"/>
        <v>C2</v>
      </c>
      <c r="O224" s="17" t="str">
        <f t="shared" ca="1" si="27"/>
        <v>C2</v>
      </c>
    </row>
    <row r="225" spans="1:15" s="25" customFormat="1" ht="36.75" customHeight="1" x14ac:dyDescent="0.3">
      <c r="A225" s="118" t="s">
        <v>1147</v>
      </c>
      <c r="B225" s="44" t="s">
        <v>966</v>
      </c>
      <c r="C225" s="37" t="s">
        <v>1350</v>
      </c>
      <c r="D225" s="43" t="s">
        <v>398</v>
      </c>
      <c r="E225" s="28" t="s">
        <v>182</v>
      </c>
      <c r="F225" s="57"/>
      <c r="G225" s="112"/>
      <c r="H225" s="35">
        <f t="shared" si="31"/>
        <v>0</v>
      </c>
      <c r="I225" s="53" t="s">
        <v>586</v>
      </c>
      <c r="J225" s="24" t="str">
        <f t="shared" ca="1" si="24"/>
        <v/>
      </c>
      <c r="K225" s="15" t="str">
        <f t="shared" si="28"/>
        <v>B136iBType ^ Concrete Barrier (180 mm reveal ht, Dowelled)SD-205m</v>
      </c>
      <c r="L225" s="16" t="e">
        <f>MATCH(K225,'[6]Pay Items'!$K$1:$K$649,0)</f>
        <v>#N/A</v>
      </c>
      <c r="M225" s="17" t="str">
        <f t="shared" ca="1" si="25"/>
        <v>F0</v>
      </c>
      <c r="N225" s="17" t="str">
        <f t="shared" ca="1" si="26"/>
        <v>C2</v>
      </c>
      <c r="O225" s="17" t="str">
        <f t="shared" ca="1" si="27"/>
        <v>C2</v>
      </c>
    </row>
    <row r="226" spans="1:15" s="25" customFormat="1" ht="36" customHeight="1" x14ac:dyDescent="0.3">
      <c r="A226" s="118" t="s">
        <v>826</v>
      </c>
      <c r="B226" s="44" t="s">
        <v>351</v>
      </c>
      <c r="C226" s="37" t="s">
        <v>1351</v>
      </c>
      <c r="D226" s="43" t="s">
        <v>576</v>
      </c>
      <c r="E226" s="28" t="s">
        <v>182</v>
      </c>
      <c r="F226" s="57"/>
      <c r="G226" s="112"/>
      <c r="H226" s="35">
        <f t="shared" si="31"/>
        <v>0</v>
      </c>
      <c r="I226" s="53" t="s">
        <v>1251</v>
      </c>
      <c r="J226" s="24" t="str">
        <f t="shared" ca="1" si="24"/>
        <v/>
      </c>
      <c r="K226" s="15" t="str">
        <f t="shared" si="28"/>
        <v>B137iType ^ Concrete Barrier (^ mm reveal ht, Separate)SD-203Am</v>
      </c>
      <c r="L226" s="16" t="e">
        <f>MATCH(K226,'[6]Pay Items'!$K$1:$K$649,0)</f>
        <v>#N/A</v>
      </c>
      <c r="M226" s="17" t="str">
        <f t="shared" ca="1" si="25"/>
        <v>F0</v>
      </c>
      <c r="N226" s="17" t="str">
        <f t="shared" ca="1" si="26"/>
        <v>C2</v>
      </c>
      <c r="O226" s="17" t="str">
        <f t="shared" ca="1" si="27"/>
        <v>C2</v>
      </c>
    </row>
    <row r="227" spans="1:15" s="25" customFormat="1" ht="38.25" customHeight="1" x14ac:dyDescent="0.3">
      <c r="A227" s="118" t="s">
        <v>1148</v>
      </c>
      <c r="B227" s="44" t="s">
        <v>972</v>
      </c>
      <c r="C227" s="37" t="s">
        <v>1352</v>
      </c>
      <c r="D227" s="43" t="s">
        <v>576</v>
      </c>
      <c r="E227" s="28" t="s">
        <v>182</v>
      </c>
      <c r="F227" s="57"/>
      <c r="G227" s="112"/>
      <c r="H227" s="35">
        <f t="shared" si="31"/>
        <v>0</v>
      </c>
      <c r="I227" s="53" t="s">
        <v>586</v>
      </c>
      <c r="J227" s="24" t="str">
        <f t="shared" ca="1" si="24"/>
        <v/>
      </c>
      <c r="K227" s="15" t="str">
        <f t="shared" si="28"/>
        <v>B137iAType ^ Concrete Barrier (150 mm reveal ht, Separate)SD-203Am</v>
      </c>
      <c r="L227" s="16" t="e">
        <f>MATCH(K227,'[6]Pay Items'!$K$1:$K$649,0)</f>
        <v>#N/A</v>
      </c>
      <c r="M227" s="17" t="str">
        <f t="shared" ca="1" si="25"/>
        <v>F0</v>
      </c>
      <c r="N227" s="17" t="str">
        <f t="shared" ca="1" si="26"/>
        <v>C2</v>
      </c>
      <c r="O227" s="17" t="str">
        <f t="shared" ca="1" si="27"/>
        <v>C2</v>
      </c>
    </row>
    <row r="228" spans="1:15" s="25" customFormat="1" ht="39" customHeight="1" x14ac:dyDescent="0.3">
      <c r="A228" s="118" t="s">
        <v>1149</v>
      </c>
      <c r="B228" s="44" t="s">
        <v>972</v>
      </c>
      <c r="C228" s="37" t="s">
        <v>1353</v>
      </c>
      <c r="D228" s="43" t="s">
        <v>576</v>
      </c>
      <c r="E228" s="28" t="s">
        <v>182</v>
      </c>
      <c r="F228" s="57"/>
      <c r="G228" s="112"/>
      <c r="H228" s="35">
        <f t="shared" si="31"/>
        <v>0</v>
      </c>
      <c r="I228" s="53" t="s">
        <v>586</v>
      </c>
      <c r="J228" s="24" t="str">
        <f t="shared" ca="1" si="24"/>
        <v/>
      </c>
      <c r="K228" s="15" t="str">
        <f t="shared" si="28"/>
        <v>B137iBType ^ Concrete Barrier (180 mm reveal ht, Separate)SD-203Am</v>
      </c>
      <c r="L228" s="16" t="e">
        <f>MATCH(K228,'[6]Pay Items'!$K$1:$K$649,0)</f>
        <v>#N/A</v>
      </c>
      <c r="M228" s="17" t="str">
        <f t="shared" ca="1" si="25"/>
        <v>F0</v>
      </c>
      <c r="N228" s="17" t="str">
        <f t="shared" ca="1" si="26"/>
        <v>C2</v>
      </c>
      <c r="O228" s="17" t="str">
        <f t="shared" ca="1" si="27"/>
        <v>C2</v>
      </c>
    </row>
    <row r="229" spans="1:15" s="25" customFormat="1" ht="37.5" customHeight="1" x14ac:dyDescent="0.3">
      <c r="A229" s="118" t="s">
        <v>827</v>
      </c>
      <c r="B229" s="44" t="s">
        <v>352</v>
      </c>
      <c r="C229" s="37" t="s">
        <v>1354</v>
      </c>
      <c r="D229" s="43" t="s">
        <v>348</v>
      </c>
      <c r="E229" s="28" t="s">
        <v>182</v>
      </c>
      <c r="F229" s="57"/>
      <c r="G229" s="112"/>
      <c r="H229" s="35">
        <f t="shared" si="31"/>
        <v>0</v>
      </c>
      <c r="I229" s="53" t="s">
        <v>1253</v>
      </c>
      <c r="J229" s="24" t="str">
        <f t="shared" ca="1" si="24"/>
        <v/>
      </c>
      <c r="K229" s="15" t="str">
        <f t="shared" si="28"/>
        <v>B138iType ^ Concrete Barrier (^ mm reveal ht, Integral)SD-204m</v>
      </c>
      <c r="L229" s="16" t="e">
        <f>MATCH(K229,'[6]Pay Items'!$K$1:$K$649,0)</f>
        <v>#N/A</v>
      </c>
      <c r="M229" s="17" t="str">
        <f t="shared" ca="1" si="25"/>
        <v>F0</v>
      </c>
      <c r="N229" s="17" t="str">
        <f t="shared" ca="1" si="26"/>
        <v>C2</v>
      </c>
      <c r="O229" s="17" t="str">
        <f t="shared" ca="1" si="27"/>
        <v>C2</v>
      </c>
    </row>
    <row r="230" spans="1:15" s="25" customFormat="1" ht="39.75" customHeight="1" x14ac:dyDescent="0.3">
      <c r="A230" s="118" t="s">
        <v>1150</v>
      </c>
      <c r="B230" s="44" t="s">
        <v>973</v>
      </c>
      <c r="C230" s="37" t="s">
        <v>1355</v>
      </c>
      <c r="D230" s="43" t="s">
        <v>348</v>
      </c>
      <c r="E230" s="28" t="s">
        <v>182</v>
      </c>
      <c r="F230" s="57"/>
      <c r="G230" s="112"/>
      <c r="H230" s="35">
        <f t="shared" si="31"/>
        <v>0</v>
      </c>
      <c r="I230" s="53"/>
      <c r="J230" s="24" t="str">
        <f t="shared" ca="1" si="24"/>
        <v/>
      </c>
      <c r="K230" s="15" t="str">
        <f t="shared" si="28"/>
        <v>B138iAType ^ Concrete Barrier (150 mm reveal ht, Integral)SD-204m</v>
      </c>
      <c r="L230" s="16" t="e">
        <f>MATCH(K230,'[6]Pay Items'!$K$1:$K$649,0)</f>
        <v>#N/A</v>
      </c>
      <c r="M230" s="17" t="str">
        <f t="shared" ca="1" si="25"/>
        <v>F0</v>
      </c>
      <c r="N230" s="17" t="str">
        <f t="shared" ca="1" si="26"/>
        <v>C2</v>
      </c>
      <c r="O230" s="17" t="str">
        <f t="shared" ca="1" si="27"/>
        <v>C2</v>
      </c>
    </row>
    <row r="231" spans="1:15" s="25" customFormat="1" ht="40.5" customHeight="1" x14ac:dyDescent="0.3">
      <c r="A231" s="118" t="s">
        <v>1151</v>
      </c>
      <c r="B231" s="44" t="s">
        <v>973</v>
      </c>
      <c r="C231" s="37" t="s">
        <v>1356</v>
      </c>
      <c r="D231" s="43" t="s">
        <v>348</v>
      </c>
      <c r="E231" s="28" t="s">
        <v>182</v>
      </c>
      <c r="F231" s="57"/>
      <c r="G231" s="112"/>
      <c r="H231" s="35">
        <f t="shared" si="31"/>
        <v>0</v>
      </c>
      <c r="I231" s="106"/>
      <c r="J231" s="24" t="str">
        <f t="shared" ca="1" si="24"/>
        <v/>
      </c>
      <c r="K231" s="15" t="str">
        <f t="shared" si="28"/>
        <v>B138iBType ^ Concrete Barrier (180 mm reveal ht, Integral)SD-204m</v>
      </c>
      <c r="L231" s="16" t="e">
        <f>MATCH(K231,'[6]Pay Items'!$K$1:$K$649,0)</f>
        <v>#N/A</v>
      </c>
      <c r="M231" s="17" t="str">
        <f t="shared" ca="1" si="25"/>
        <v>F0</v>
      </c>
      <c r="N231" s="17" t="str">
        <f t="shared" ca="1" si="26"/>
        <v>C2</v>
      </c>
      <c r="O231" s="17" t="str">
        <f t="shared" ca="1" si="27"/>
        <v>C2</v>
      </c>
    </row>
    <row r="232" spans="1:15" s="25" customFormat="1" ht="42.75" customHeight="1" x14ac:dyDescent="0.3">
      <c r="A232" s="118" t="s">
        <v>828</v>
      </c>
      <c r="B232" s="44" t="s">
        <v>353</v>
      </c>
      <c r="C232" s="37" t="s">
        <v>1357</v>
      </c>
      <c r="D232" s="43" t="s">
        <v>399</v>
      </c>
      <c r="E232" s="28" t="s">
        <v>182</v>
      </c>
      <c r="F232" s="57"/>
      <c r="G232" s="112"/>
      <c r="H232" s="35">
        <f t="shared" si="31"/>
        <v>0</v>
      </c>
      <c r="I232" s="53" t="s">
        <v>1253</v>
      </c>
      <c r="J232" s="24" t="str">
        <f t="shared" ca="1" si="24"/>
        <v/>
      </c>
      <c r="K232" s="15" t="str">
        <f t="shared" si="28"/>
        <v>B139iType ^ Concrete Modified Barrier (^ mm reveal ht, Dowelled)SD-203Bm</v>
      </c>
      <c r="L232" s="16" t="e">
        <f>MATCH(K232,'[6]Pay Items'!$K$1:$K$649,0)</f>
        <v>#N/A</v>
      </c>
      <c r="M232" s="17" t="str">
        <f t="shared" ca="1" si="25"/>
        <v>F0</v>
      </c>
      <c r="N232" s="17" t="str">
        <f t="shared" ca="1" si="26"/>
        <v>C2</v>
      </c>
      <c r="O232" s="17" t="str">
        <f t="shared" ca="1" si="27"/>
        <v>C2</v>
      </c>
    </row>
    <row r="233" spans="1:15" s="25" customFormat="1" ht="36" customHeight="1" x14ac:dyDescent="0.3">
      <c r="A233" s="118" t="s">
        <v>1152</v>
      </c>
      <c r="B233" s="44" t="s">
        <v>974</v>
      </c>
      <c r="C233" s="37" t="s">
        <v>1358</v>
      </c>
      <c r="D233" s="43" t="s">
        <v>399</v>
      </c>
      <c r="E233" s="28" t="s">
        <v>182</v>
      </c>
      <c r="F233" s="57"/>
      <c r="G233" s="112"/>
      <c r="H233" s="35">
        <f t="shared" si="31"/>
        <v>0</v>
      </c>
      <c r="I233" s="53"/>
      <c r="J233" s="24" t="str">
        <f t="shared" ca="1" si="24"/>
        <v/>
      </c>
      <c r="K233" s="15" t="str">
        <f t="shared" si="28"/>
        <v>B139iAType ^ Concrete Modified Barrier (150 mm reveal ht, Dowelled)SD-203Bm</v>
      </c>
      <c r="L233" s="16" t="e">
        <f>MATCH(K233,'[6]Pay Items'!$K$1:$K$649,0)</f>
        <v>#N/A</v>
      </c>
      <c r="M233" s="17" t="str">
        <f t="shared" ca="1" si="25"/>
        <v>F0</v>
      </c>
      <c r="N233" s="17" t="str">
        <f t="shared" ca="1" si="26"/>
        <v>C2</v>
      </c>
      <c r="O233" s="17" t="str">
        <f t="shared" ca="1" si="27"/>
        <v>C2</v>
      </c>
    </row>
    <row r="234" spans="1:15" s="25" customFormat="1" ht="36.75" customHeight="1" x14ac:dyDescent="0.3">
      <c r="A234" s="118" t="s">
        <v>1153</v>
      </c>
      <c r="B234" s="44" t="s">
        <v>974</v>
      </c>
      <c r="C234" s="37" t="s">
        <v>1359</v>
      </c>
      <c r="D234" s="43" t="s">
        <v>399</v>
      </c>
      <c r="E234" s="28" t="s">
        <v>182</v>
      </c>
      <c r="F234" s="57"/>
      <c r="G234" s="112"/>
      <c r="H234" s="35">
        <f t="shared" si="31"/>
        <v>0</v>
      </c>
      <c r="I234" s="53"/>
      <c r="J234" s="24" t="str">
        <f t="shared" ca="1" si="24"/>
        <v/>
      </c>
      <c r="K234" s="15" t="str">
        <f t="shared" si="28"/>
        <v>B139iBType ^ Concrete Modified Barrier (180 mm reveal ht, Dowelled)SD-203Bm</v>
      </c>
      <c r="L234" s="16" t="e">
        <f>MATCH(K234,'[6]Pay Items'!$K$1:$K$649,0)</f>
        <v>#N/A</v>
      </c>
      <c r="M234" s="17" t="str">
        <f t="shared" ca="1" si="25"/>
        <v>F0</v>
      </c>
      <c r="N234" s="17" t="str">
        <f t="shared" ca="1" si="26"/>
        <v>C2</v>
      </c>
      <c r="O234" s="17" t="str">
        <f t="shared" ca="1" si="27"/>
        <v>C2</v>
      </c>
    </row>
    <row r="235" spans="1:15" s="25" customFormat="1" ht="38.25" customHeight="1" x14ac:dyDescent="0.3">
      <c r="A235" s="118" t="s">
        <v>829</v>
      </c>
      <c r="B235" s="44" t="s">
        <v>354</v>
      </c>
      <c r="C235" s="37" t="s">
        <v>1360</v>
      </c>
      <c r="D235" s="43" t="s">
        <v>399</v>
      </c>
      <c r="E235" s="28" t="s">
        <v>182</v>
      </c>
      <c r="F235" s="57"/>
      <c r="G235" s="112"/>
      <c r="H235" s="35">
        <f t="shared" si="31"/>
        <v>0</v>
      </c>
      <c r="I235" s="53" t="s">
        <v>1253</v>
      </c>
      <c r="J235" s="24" t="str">
        <f t="shared" ca="1" si="24"/>
        <v/>
      </c>
      <c r="K235" s="15" t="str">
        <f t="shared" si="28"/>
        <v>B140iType ^ Concrete Modified Barrier (^ mm reveal ht, Integral)SD-203Bm</v>
      </c>
      <c r="L235" s="16" t="e">
        <f>MATCH(K235,'[6]Pay Items'!$K$1:$K$649,0)</f>
        <v>#N/A</v>
      </c>
      <c r="M235" s="17" t="str">
        <f t="shared" ca="1" si="25"/>
        <v>F0</v>
      </c>
      <c r="N235" s="17" t="str">
        <f t="shared" ca="1" si="26"/>
        <v>C2</v>
      </c>
      <c r="O235" s="17" t="str">
        <f t="shared" ca="1" si="27"/>
        <v>C2</v>
      </c>
    </row>
    <row r="236" spans="1:15" s="25" customFormat="1" ht="36.75" customHeight="1" x14ac:dyDescent="0.3">
      <c r="A236" s="118" t="s">
        <v>1154</v>
      </c>
      <c r="B236" s="44" t="s">
        <v>975</v>
      </c>
      <c r="C236" s="37" t="s">
        <v>1361</v>
      </c>
      <c r="D236" s="43" t="s">
        <v>399</v>
      </c>
      <c r="E236" s="28" t="s">
        <v>182</v>
      </c>
      <c r="F236" s="57"/>
      <c r="G236" s="112"/>
      <c r="H236" s="35">
        <f t="shared" si="31"/>
        <v>0</v>
      </c>
      <c r="I236" s="53"/>
      <c r="J236" s="24" t="str">
        <f t="shared" ca="1" si="24"/>
        <v/>
      </c>
      <c r="K236" s="15" t="str">
        <f t="shared" si="28"/>
        <v>B140iAType ^ Concrete Modified Barrier (150 mm reveal ht, Integral)SD-203Bm</v>
      </c>
      <c r="L236" s="16" t="e">
        <f>MATCH(K236,'[6]Pay Items'!$K$1:$K$649,0)</f>
        <v>#N/A</v>
      </c>
      <c r="M236" s="17" t="str">
        <f t="shared" ca="1" si="25"/>
        <v>F0</v>
      </c>
      <c r="N236" s="17" t="str">
        <f t="shared" ca="1" si="26"/>
        <v>C2</v>
      </c>
      <c r="O236" s="17" t="str">
        <f t="shared" ca="1" si="27"/>
        <v>C2</v>
      </c>
    </row>
    <row r="237" spans="1:15" s="25" customFormat="1" ht="39" customHeight="1" x14ac:dyDescent="0.3">
      <c r="A237" s="118" t="s">
        <v>1155</v>
      </c>
      <c r="B237" s="44" t="s">
        <v>975</v>
      </c>
      <c r="C237" s="37" t="s">
        <v>1362</v>
      </c>
      <c r="D237" s="43" t="s">
        <v>399</v>
      </c>
      <c r="E237" s="28" t="s">
        <v>182</v>
      </c>
      <c r="F237" s="57"/>
      <c r="G237" s="112"/>
      <c r="H237" s="35">
        <f t="shared" si="31"/>
        <v>0</v>
      </c>
      <c r="I237" s="53"/>
      <c r="J237" s="24" t="str">
        <f t="shared" ca="1" si="24"/>
        <v/>
      </c>
      <c r="K237" s="15" t="str">
        <f t="shared" si="28"/>
        <v>B140iBType ^ Concrete Modified Barrier (180 mm reveal ht, Integral)SD-203Bm</v>
      </c>
      <c r="L237" s="16" t="e">
        <f>MATCH(K237,'[6]Pay Items'!$K$1:$K$649,0)</f>
        <v>#N/A</v>
      </c>
      <c r="M237" s="17" t="str">
        <f t="shared" ca="1" si="25"/>
        <v>F0</v>
      </c>
      <c r="N237" s="17" t="str">
        <f t="shared" ca="1" si="26"/>
        <v>C2</v>
      </c>
      <c r="O237" s="17" t="str">
        <f t="shared" ca="1" si="27"/>
        <v>C2</v>
      </c>
    </row>
    <row r="238" spans="1:15" s="25" customFormat="1" ht="36" customHeight="1" x14ac:dyDescent="0.3">
      <c r="A238" s="118" t="s">
        <v>830</v>
      </c>
      <c r="B238" s="44" t="s">
        <v>355</v>
      </c>
      <c r="C238" s="37" t="s">
        <v>1363</v>
      </c>
      <c r="D238" s="43" t="s">
        <v>342</v>
      </c>
      <c r="E238" s="28" t="s">
        <v>182</v>
      </c>
      <c r="F238" s="57"/>
      <c r="G238" s="112"/>
      <c r="H238" s="35">
        <f t="shared" si="31"/>
        <v>0</v>
      </c>
      <c r="I238" s="53" t="s">
        <v>1256</v>
      </c>
      <c r="J238" s="24" t="str">
        <f t="shared" ca="1" si="24"/>
        <v/>
      </c>
      <c r="K238" s="15" t="str">
        <f t="shared" si="28"/>
        <v>B141iType ^ Concrete Mountable Curb (^ mm reveal ht, Integral)SD-201m</v>
      </c>
      <c r="L238" s="16" t="e">
        <f>MATCH(K238,'[6]Pay Items'!$K$1:$K$649,0)</f>
        <v>#N/A</v>
      </c>
      <c r="M238" s="17" t="str">
        <f t="shared" ca="1" si="25"/>
        <v>F0</v>
      </c>
      <c r="N238" s="17" t="str">
        <f t="shared" ca="1" si="26"/>
        <v>C2</v>
      </c>
      <c r="O238" s="17" t="str">
        <f t="shared" ca="1" si="27"/>
        <v>C2</v>
      </c>
    </row>
    <row r="239" spans="1:15" s="25" customFormat="1" ht="36.75" customHeight="1" x14ac:dyDescent="0.3">
      <c r="A239" s="118" t="s">
        <v>1156</v>
      </c>
      <c r="B239" s="44" t="s">
        <v>976</v>
      </c>
      <c r="C239" s="37" t="s">
        <v>1364</v>
      </c>
      <c r="D239" s="43" t="s">
        <v>342</v>
      </c>
      <c r="E239" s="28" t="s">
        <v>182</v>
      </c>
      <c r="F239" s="57"/>
      <c r="G239" s="112"/>
      <c r="H239" s="35">
        <f t="shared" si="31"/>
        <v>0</v>
      </c>
      <c r="I239" s="53"/>
      <c r="J239" s="24" t="str">
        <f t="shared" ca="1" si="24"/>
        <v/>
      </c>
      <c r="K239" s="15" t="str">
        <f t="shared" si="28"/>
        <v>B141iAType ^ Concrete Mountable Curb (120 mm reveal ht, Integral)SD-201m</v>
      </c>
      <c r="L239" s="16" t="e">
        <f>MATCH(K239,'[6]Pay Items'!$K$1:$K$649,0)</f>
        <v>#N/A</v>
      </c>
      <c r="M239" s="17" t="str">
        <f t="shared" ca="1" si="25"/>
        <v>F0</v>
      </c>
      <c r="N239" s="17" t="str">
        <f t="shared" ca="1" si="26"/>
        <v>C2</v>
      </c>
      <c r="O239" s="17" t="str">
        <f t="shared" ca="1" si="27"/>
        <v>C2</v>
      </c>
    </row>
    <row r="240" spans="1:15" s="25" customFormat="1" ht="66" customHeight="1" x14ac:dyDescent="0.3">
      <c r="A240" s="118" t="s">
        <v>831</v>
      </c>
      <c r="B240" s="44" t="s">
        <v>356</v>
      </c>
      <c r="C240" s="37" t="s">
        <v>1365</v>
      </c>
      <c r="D240" s="43" t="s">
        <v>343</v>
      </c>
      <c r="E240" s="28" t="s">
        <v>182</v>
      </c>
      <c r="F240" s="36"/>
      <c r="G240" s="112"/>
      <c r="H240" s="35">
        <f t="shared" si="31"/>
        <v>0</v>
      </c>
      <c r="I240" s="53" t="s">
        <v>1251</v>
      </c>
      <c r="J240" s="24" t="str">
        <f t="shared" ca="1" si="24"/>
        <v/>
      </c>
      <c r="K240" s="15" t="str">
        <f t="shared" si="28"/>
        <v>B142iType ^ ConcreteCurb and Gutter (^ mm reveal ht, Barrier, Integral, 600 mm width, 150 mm Plain Concrete Pavement)SD-200m</v>
      </c>
      <c r="L240" s="16" t="e">
        <f>MATCH(K240,'[6]Pay Items'!$K$1:$K$649,0)</f>
        <v>#N/A</v>
      </c>
      <c r="M240" s="17" t="str">
        <f t="shared" ca="1" si="25"/>
        <v>F0</v>
      </c>
      <c r="N240" s="17" t="str">
        <f t="shared" ca="1" si="26"/>
        <v>C2</v>
      </c>
      <c r="O240" s="17" t="str">
        <f t="shared" ca="1" si="27"/>
        <v>C2</v>
      </c>
    </row>
    <row r="241" spans="1:15" s="25" customFormat="1" ht="65.25" customHeight="1" x14ac:dyDescent="0.3">
      <c r="A241" s="118" t="s">
        <v>1157</v>
      </c>
      <c r="B241" s="44" t="s">
        <v>977</v>
      </c>
      <c r="C241" s="37" t="s">
        <v>1366</v>
      </c>
      <c r="D241" s="43" t="s">
        <v>343</v>
      </c>
      <c r="E241" s="28" t="s">
        <v>182</v>
      </c>
      <c r="F241" s="36"/>
      <c r="G241" s="112"/>
      <c r="H241" s="35">
        <f t="shared" si="31"/>
        <v>0</v>
      </c>
      <c r="I241" s="53" t="s">
        <v>706</v>
      </c>
      <c r="J241" s="24" t="str">
        <f t="shared" ca="1" si="24"/>
        <v/>
      </c>
      <c r="K241" s="15" t="str">
        <f t="shared" si="28"/>
        <v>B142iAType ^ Concrete Curb and Gutter (150 mm reveal ht, Barrier, Integral, 600 mm width, 150 mm Plain Concrete Pavement)SD-200m</v>
      </c>
      <c r="L241" s="16" t="e">
        <f>MATCH(K241,'[6]Pay Items'!$K$1:$K$649,0)</f>
        <v>#N/A</v>
      </c>
      <c r="M241" s="17" t="str">
        <f t="shared" ca="1" si="25"/>
        <v>F0</v>
      </c>
      <c r="N241" s="17" t="str">
        <f t="shared" ca="1" si="26"/>
        <v>C2</v>
      </c>
      <c r="O241" s="17" t="str">
        <f t="shared" ca="1" si="27"/>
        <v>C2</v>
      </c>
    </row>
    <row r="242" spans="1:15" s="25" customFormat="1" ht="65.25" customHeight="1" x14ac:dyDescent="0.3">
      <c r="A242" s="118" t="s">
        <v>1158</v>
      </c>
      <c r="B242" s="44" t="s">
        <v>977</v>
      </c>
      <c r="C242" s="37" t="s">
        <v>1367</v>
      </c>
      <c r="D242" s="43" t="s">
        <v>343</v>
      </c>
      <c r="E242" s="28" t="s">
        <v>182</v>
      </c>
      <c r="F242" s="36"/>
      <c r="G242" s="112"/>
      <c r="H242" s="35">
        <f t="shared" si="31"/>
        <v>0</v>
      </c>
      <c r="I242" s="53" t="s">
        <v>706</v>
      </c>
      <c r="J242" s="24" t="str">
        <f t="shared" ca="1" si="24"/>
        <v/>
      </c>
      <c r="K242" s="15" t="str">
        <f t="shared" si="28"/>
        <v>B142iBType ^ Concrete Curb and Gutter (180 mm reveal ht, Barrier, Integral, 600 mm width, 150 mm Plain Concrete Pavement)SD-200m</v>
      </c>
      <c r="L242" s="16" t="e">
        <f>MATCH(K242,'[6]Pay Items'!$K$1:$K$649,0)</f>
        <v>#N/A</v>
      </c>
      <c r="M242" s="17" t="str">
        <f t="shared" ca="1" si="25"/>
        <v>F0</v>
      </c>
      <c r="N242" s="17" t="str">
        <f t="shared" ca="1" si="26"/>
        <v>C2</v>
      </c>
      <c r="O242" s="17" t="str">
        <f t="shared" ca="1" si="27"/>
        <v>C2</v>
      </c>
    </row>
    <row r="243" spans="1:15" s="25" customFormat="1" ht="65.25" customHeight="1" x14ac:dyDescent="0.3">
      <c r="A243" s="118" t="s">
        <v>832</v>
      </c>
      <c r="B243" s="44" t="s">
        <v>357</v>
      </c>
      <c r="C243" s="37" t="s">
        <v>1368</v>
      </c>
      <c r="D243" s="43" t="s">
        <v>448</v>
      </c>
      <c r="E243" s="28" t="s">
        <v>182</v>
      </c>
      <c r="F243" s="36"/>
      <c r="G243" s="112"/>
      <c r="H243" s="35">
        <f t="shared" si="31"/>
        <v>0</v>
      </c>
      <c r="I243" s="53" t="s">
        <v>1255</v>
      </c>
      <c r="J243" s="24" t="str">
        <f t="shared" ca="1" si="24"/>
        <v/>
      </c>
      <c r="K243" s="15" t="str">
        <f t="shared" si="28"/>
        <v>B143iType ^ Concrete Curb and Gutter (^ mm reveal ht, Modified Barrier, Integral, 600 mm width, 150 mm Plain Concrete Pavement)SD-200 SD-203Bm</v>
      </c>
      <c r="L243" s="16" t="e">
        <f>MATCH(K243,'[6]Pay Items'!$K$1:$K$649,0)</f>
        <v>#N/A</v>
      </c>
      <c r="M243" s="17" t="str">
        <f t="shared" ca="1" si="25"/>
        <v>F0</v>
      </c>
      <c r="N243" s="17" t="str">
        <f t="shared" ca="1" si="26"/>
        <v>C2</v>
      </c>
      <c r="O243" s="17" t="str">
        <f t="shared" ca="1" si="27"/>
        <v>C2</v>
      </c>
    </row>
    <row r="244" spans="1:15" s="25" customFormat="1" ht="68.25" customHeight="1" x14ac:dyDescent="0.3">
      <c r="A244" s="118" t="s">
        <v>1159</v>
      </c>
      <c r="B244" s="44" t="s">
        <v>969</v>
      </c>
      <c r="C244" s="37" t="s">
        <v>1369</v>
      </c>
      <c r="D244" s="43" t="s">
        <v>448</v>
      </c>
      <c r="E244" s="28" t="s">
        <v>182</v>
      </c>
      <c r="F244" s="36"/>
      <c r="G244" s="112"/>
      <c r="H244" s="35">
        <f t="shared" si="31"/>
        <v>0</v>
      </c>
      <c r="I244" s="53"/>
      <c r="J244" s="24" t="str">
        <f t="shared" ca="1" si="24"/>
        <v/>
      </c>
      <c r="K244" s="15" t="str">
        <f t="shared" si="28"/>
        <v>B143iAType ^ Concrete Curb and Gutter (150 mm reveal ht, Modified Barrier, Integral, 600 mm width, 150 mm Plain Concrete Pavement)SD-200 SD-203Bm</v>
      </c>
      <c r="L244" s="16" t="e">
        <f>MATCH(K244,'[6]Pay Items'!$K$1:$K$649,0)</f>
        <v>#N/A</v>
      </c>
      <c r="M244" s="17" t="str">
        <f t="shared" ca="1" si="25"/>
        <v>F0</v>
      </c>
      <c r="N244" s="17" t="str">
        <f t="shared" ca="1" si="26"/>
        <v>C2</v>
      </c>
      <c r="O244" s="17" t="str">
        <f t="shared" ca="1" si="27"/>
        <v>C2</v>
      </c>
    </row>
    <row r="245" spans="1:15" s="25" customFormat="1" ht="68.25" customHeight="1" x14ac:dyDescent="0.3">
      <c r="A245" s="118" t="s">
        <v>1160</v>
      </c>
      <c r="B245" s="44" t="s">
        <v>969</v>
      </c>
      <c r="C245" s="37" t="s">
        <v>1370</v>
      </c>
      <c r="D245" s="43" t="s">
        <v>448</v>
      </c>
      <c r="E245" s="28" t="s">
        <v>182</v>
      </c>
      <c r="F245" s="36"/>
      <c r="G245" s="112"/>
      <c r="H245" s="35">
        <f t="shared" si="31"/>
        <v>0</v>
      </c>
      <c r="I245" s="53"/>
      <c r="J245" s="24" t="str">
        <f t="shared" ca="1" si="24"/>
        <v/>
      </c>
      <c r="K245" s="15" t="str">
        <f t="shared" si="28"/>
        <v>B143iBType ^ Concrete Curb and Gutter (180 mm reveal ht, Modified Barrier, Integral, 600 mm width, 150 mm Plain Concrete Pavement)SD-200 SD-203Bm</v>
      </c>
      <c r="L245" s="16" t="e">
        <f>MATCH(K245,'[6]Pay Items'!$K$1:$K$649,0)</f>
        <v>#N/A</v>
      </c>
      <c r="M245" s="17" t="str">
        <f t="shared" ca="1" si="25"/>
        <v>F0</v>
      </c>
      <c r="N245" s="17" t="str">
        <f t="shared" ca="1" si="26"/>
        <v>C2</v>
      </c>
      <c r="O245" s="17" t="str">
        <f t="shared" ca="1" si="27"/>
        <v>C2</v>
      </c>
    </row>
    <row r="246" spans="1:15" s="25" customFormat="1" ht="68.25" customHeight="1" x14ac:dyDescent="0.3">
      <c r="A246" s="118" t="s">
        <v>833</v>
      </c>
      <c r="B246" s="44" t="s">
        <v>358</v>
      </c>
      <c r="C246" s="37" t="s">
        <v>1371</v>
      </c>
      <c r="D246" s="43" t="s">
        <v>343</v>
      </c>
      <c r="E246" s="28" t="s">
        <v>182</v>
      </c>
      <c r="F246" s="36"/>
      <c r="G246" s="112"/>
      <c r="H246" s="35">
        <f t="shared" si="31"/>
        <v>0</v>
      </c>
      <c r="I246" s="53" t="s">
        <v>834</v>
      </c>
      <c r="J246" s="24" t="str">
        <f t="shared" ca="1" si="24"/>
        <v/>
      </c>
      <c r="K246" s="15" t="str">
        <f t="shared" si="28"/>
        <v>B144iType ^ Concrete Curb and Gutter (40 mm reveal ht, Lip Curb, Integral, 600 mm width, 150 mm Plain Concrete Pavement)SD-200m</v>
      </c>
      <c r="L246" s="16" t="e">
        <f>MATCH(K246,'[6]Pay Items'!$K$1:$K$649,0)</f>
        <v>#N/A</v>
      </c>
      <c r="M246" s="17" t="str">
        <f t="shared" ca="1" si="25"/>
        <v>F0</v>
      </c>
      <c r="N246" s="17" t="str">
        <f t="shared" ca="1" si="26"/>
        <v>C2</v>
      </c>
      <c r="O246" s="17" t="str">
        <f t="shared" ca="1" si="27"/>
        <v>C2</v>
      </c>
    </row>
    <row r="247" spans="1:15" s="25" customFormat="1" ht="69" customHeight="1" x14ac:dyDescent="0.3">
      <c r="A247" s="118" t="s">
        <v>835</v>
      </c>
      <c r="B247" s="44" t="s">
        <v>360</v>
      </c>
      <c r="C247" s="37" t="s">
        <v>1372</v>
      </c>
      <c r="D247" s="43" t="s">
        <v>343</v>
      </c>
      <c r="E247" s="28" t="s">
        <v>182</v>
      </c>
      <c r="F247" s="36"/>
      <c r="G247" s="112"/>
      <c r="H247" s="35">
        <f t="shared" si="31"/>
        <v>0</v>
      </c>
      <c r="I247" s="53" t="s">
        <v>836</v>
      </c>
      <c r="J247" s="24" t="str">
        <f t="shared" ca="1" si="24"/>
        <v/>
      </c>
      <c r="K247" s="15" t="str">
        <f t="shared" si="28"/>
        <v>B145iType ^ Concrete Curb and Gutter (8-12 mm reveal ht, Curb Ramp, Integral, 600 mm width, 150 mm Plain Concrete Pavement)SD-200m</v>
      </c>
      <c r="L247" s="16" t="e">
        <f>MATCH(K247,'[6]Pay Items'!$K$1:$K$649,0)</f>
        <v>#N/A</v>
      </c>
      <c r="M247" s="17" t="str">
        <f t="shared" ca="1" si="25"/>
        <v>F0</v>
      </c>
      <c r="N247" s="17" t="str">
        <f t="shared" ca="1" si="26"/>
        <v>C2</v>
      </c>
      <c r="O247" s="17" t="str">
        <f t="shared" ca="1" si="27"/>
        <v>C2</v>
      </c>
    </row>
    <row r="248" spans="1:15" s="25" customFormat="1" ht="36" customHeight="1" x14ac:dyDescent="0.3">
      <c r="A248" s="118" t="s">
        <v>837</v>
      </c>
      <c r="B248" s="44" t="s">
        <v>359</v>
      </c>
      <c r="C248" s="37" t="s">
        <v>1373</v>
      </c>
      <c r="D248" s="43"/>
      <c r="E248" s="28" t="s">
        <v>182</v>
      </c>
      <c r="F248" s="57"/>
      <c r="G248" s="112"/>
      <c r="H248" s="35">
        <f t="shared" si="31"/>
        <v>0</v>
      </c>
      <c r="I248" s="58"/>
      <c r="J248" s="24" t="str">
        <f t="shared" ca="1" si="24"/>
        <v/>
      </c>
      <c r="K248" s="15" t="str">
        <f t="shared" si="28"/>
        <v>B146iType ^ Concrete Lip Curb (125 mm reveal ht, Integral)m</v>
      </c>
      <c r="L248" s="16" t="e">
        <f>MATCH(K248,'[6]Pay Items'!$K$1:$K$649,0)</f>
        <v>#N/A</v>
      </c>
      <c r="M248" s="17" t="str">
        <f t="shared" ca="1" si="25"/>
        <v>F0</v>
      </c>
      <c r="N248" s="17" t="str">
        <f t="shared" ca="1" si="26"/>
        <v>C2</v>
      </c>
      <c r="O248" s="17" t="str">
        <f t="shared" ca="1" si="27"/>
        <v>C2</v>
      </c>
    </row>
    <row r="249" spans="1:15" s="25" customFormat="1" ht="36" customHeight="1" x14ac:dyDescent="0.3">
      <c r="A249" s="118" t="s">
        <v>838</v>
      </c>
      <c r="B249" s="44" t="s">
        <v>207</v>
      </c>
      <c r="C249" s="37" t="s">
        <v>1374</v>
      </c>
      <c r="D249" s="43" t="s">
        <v>344</v>
      </c>
      <c r="E249" s="28" t="s">
        <v>182</v>
      </c>
      <c r="F249" s="57"/>
      <c r="G249" s="112"/>
      <c r="H249" s="35">
        <f t="shared" si="31"/>
        <v>0</v>
      </c>
      <c r="I249" s="53" t="s">
        <v>836</v>
      </c>
      <c r="J249" s="24" t="str">
        <f t="shared" ca="1" si="24"/>
        <v/>
      </c>
      <c r="K249" s="15" t="str">
        <f t="shared" si="28"/>
        <v>B147iType ^ Concrete Lip Curb (75 mm reveal ht, Integral)SD-202Am</v>
      </c>
      <c r="L249" s="16" t="e">
        <f>MATCH(K249,'[6]Pay Items'!$K$1:$K$649,0)</f>
        <v>#N/A</v>
      </c>
      <c r="M249" s="17" t="str">
        <f t="shared" ca="1" si="25"/>
        <v>F0</v>
      </c>
      <c r="N249" s="17" t="str">
        <f t="shared" ca="1" si="26"/>
        <v>C2</v>
      </c>
      <c r="O249" s="17" t="str">
        <f t="shared" ca="1" si="27"/>
        <v>C2</v>
      </c>
    </row>
    <row r="250" spans="1:15" s="25" customFormat="1" ht="36.75" customHeight="1" x14ac:dyDescent="0.3">
      <c r="A250" s="118" t="s">
        <v>839</v>
      </c>
      <c r="B250" s="44" t="s">
        <v>361</v>
      </c>
      <c r="C250" s="37" t="s">
        <v>1375</v>
      </c>
      <c r="D250" s="43" t="s">
        <v>345</v>
      </c>
      <c r="E250" s="28" t="s">
        <v>182</v>
      </c>
      <c r="F250" s="57"/>
      <c r="G250" s="112"/>
      <c r="H250" s="35">
        <f t="shared" si="31"/>
        <v>0</v>
      </c>
      <c r="I250" s="53" t="s">
        <v>834</v>
      </c>
      <c r="J250" s="24" t="str">
        <f t="shared" ca="1" si="24"/>
        <v/>
      </c>
      <c r="K250" s="15" t="str">
        <f t="shared" si="28"/>
        <v>B148iType ^ Concrete Lip Curb (40 mm reveal ht, Integral)SD-202Bm</v>
      </c>
      <c r="L250" s="16" t="e">
        <f>MATCH(K250,'[6]Pay Items'!$K$1:$K$649,0)</f>
        <v>#N/A</v>
      </c>
      <c r="M250" s="17" t="str">
        <f t="shared" ca="1" si="25"/>
        <v>F0</v>
      </c>
      <c r="N250" s="17" t="str">
        <f t="shared" ca="1" si="26"/>
        <v>C2</v>
      </c>
      <c r="O250" s="17" t="str">
        <f t="shared" ca="1" si="27"/>
        <v>C2</v>
      </c>
    </row>
    <row r="251" spans="1:15" s="25" customFormat="1" ht="35.25" customHeight="1" x14ac:dyDescent="0.3">
      <c r="A251" s="118" t="s">
        <v>840</v>
      </c>
      <c r="B251" s="44" t="s">
        <v>451</v>
      </c>
      <c r="C251" s="37" t="s">
        <v>1376</v>
      </c>
      <c r="D251" s="43" t="s">
        <v>346</v>
      </c>
      <c r="E251" s="28" t="s">
        <v>182</v>
      </c>
      <c r="F251" s="57"/>
      <c r="G251" s="112"/>
      <c r="H251" s="35">
        <f t="shared" si="31"/>
        <v>0</v>
      </c>
      <c r="I251" s="53" t="s">
        <v>1254</v>
      </c>
      <c r="J251" s="24" t="str">
        <f t="shared" ca="1" si="24"/>
        <v/>
      </c>
      <c r="K251" s="15" t="str">
        <f t="shared" si="28"/>
        <v>B149iType ^ Concrete Modified Lip Curb (^ mm reveal ht, Dowelled)SD-202Cm</v>
      </c>
      <c r="L251" s="16" t="e">
        <f>MATCH(K251,'[6]Pay Items'!$K$1:$K$649,0)</f>
        <v>#N/A</v>
      </c>
      <c r="M251" s="17" t="str">
        <f t="shared" ca="1" si="25"/>
        <v>F0</v>
      </c>
      <c r="N251" s="17" t="str">
        <f t="shared" ca="1" si="26"/>
        <v>C2</v>
      </c>
      <c r="O251" s="17" t="str">
        <f t="shared" ca="1" si="27"/>
        <v>C2</v>
      </c>
    </row>
    <row r="252" spans="1:15" s="25" customFormat="1" ht="35.25" customHeight="1" x14ac:dyDescent="0.3">
      <c r="A252" s="118" t="s">
        <v>1161</v>
      </c>
      <c r="B252" s="44" t="s">
        <v>978</v>
      </c>
      <c r="C252" s="37" t="s">
        <v>1377</v>
      </c>
      <c r="D252" s="43" t="s">
        <v>346</v>
      </c>
      <c r="E252" s="28" t="s">
        <v>182</v>
      </c>
      <c r="F252" s="57"/>
      <c r="G252" s="112"/>
      <c r="H252" s="35">
        <f t="shared" si="31"/>
        <v>0</v>
      </c>
      <c r="I252" s="53" t="s">
        <v>1250</v>
      </c>
      <c r="J252" s="24" t="str">
        <f t="shared" ca="1" si="24"/>
        <v/>
      </c>
      <c r="K252" s="15" t="str">
        <f t="shared" si="28"/>
        <v>B149iAType ^ Concrete Modified Lip Curb (75 mm reveal ht, Dowelled)SD-202Cm</v>
      </c>
      <c r="L252" s="16" t="e">
        <f>MATCH(K252,'[6]Pay Items'!$K$1:$K$649,0)</f>
        <v>#N/A</v>
      </c>
      <c r="M252" s="17" t="str">
        <f t="shared" ca="1" si="25"/>
        <v>F0</v>
      </c>
      <c r="N252" s="17" t="str">
        <f t="shared" ca="1" si="26"/>
        <v>C2</v>
      </c>
      <c r="O252" s="17" t="str">
        <f t="shared" ca="1" si="27"/>
        <v>C2</v>
      </c>
    </row>
    <row r="253" spans="1:15" s="25" customFormat="1" ht="36" customHeight="1" x14ac:dyDescent="0.3">
      <c r="A253" s="118" t="s">
        <v>841</v>
      </c>
      <c r="B253" s="44" t="s">
        <v>452</v>
      </c>
      <c r="C253" s="37" t="s">
        <v>1378</v>
      </c>
      <c r="D253" s="43" t="s">
        <v>367</v>
      </c>
      <c r="E253" s="28" t="s">
        <v>182</v>
      </c>
      <c r="F253" s="57"/>
      <c r="G253" s="112"/>
      <c r="H253" s="35">
        <f t="shared" si="31"/>
        <v>0</v>
      </c>
      <c r="I253" s="53"/>
      <c r="J253" s="24" t="str">
        <f t="shared" ca="1" si="24"/>
        <v/>
      </c>
      <c r="K253" s="15" t="str">
        <f t="shared" si="28"/>
        <v>B150iType ^ Concrete Curb Ramp (8-12 mm reveal ht, Integral)SD-229A,B,Cm</v>
      </c>
      <c r="L253" s="16" t="e">
        <f>MATCH(K253,'[6]Pay Items'!$K$1:$K$649,0)</f>
        <v>#N/A</v>
      </c>
      <c r="M253" s="17" t="str">
        <f t="shared" ca="1" si="25"/>
        <v>F0</v>
      </c>
      <c r="N253" s="17" t="str">
        <f t="shared" ca="1" si="26"/>
        <v>C2</v>
      </c>
      <c r="O253" s="17" t="str">
        <f t="shared" ca="1" si="27"/>
        <v>C2</v>
      </c>
    </row>
    <row r="254" spans="1:15" s="32" customFormat="1" ht="40.5" customHeight="1" x14ac:dyDescent="0.3">
      <c r="A254" s="118" t="s">
        <v>940</v>
      </c>
      <c r="B254" s="44" t="s">
        <v>453</v>
      </c>
      <c r="C254" s="37" t="s">
        <v>1379</v>
      </c>
      <c r="D254" s="43" t="s">
        <v>367</v>
      </c>
      <c r="E254" s="28" t="s">
        <v>182</v>
      </c>
      <c r="F254" s="57"/>
      <c r="G254" s="112"/>
      <c r="H254" s="35">
        <f t="shared" si="31"/>
        <v>0</v>
      </c>
      <c r="I254" s="53"/>
      <c r="J254" s="24" t="str">
        <f t="shared" ca="1" si="24"/>
        <v/>
      </c>
      <c r="K254" s="15" t="str">
        <f t="shared" si="28"/>
        <v>B150iAType ^ Concrete Curb Ramp (8-12 mm reveal ht, Monolithic)SD-229A,B,Cm</v>
      </c>
      <c r="L254" s="16" t="e">
        <f>MATCH(K254,'[6]Pay Items'!$K$1:$K$649,0)</f>
        <v>#N/A</v>
      </c>
      <c r="M254" s="17" t="str">
        <f t="shared" ca="1" si="25"/>
        <v>F0</v>
      </c>
      <c r="N254" s="17" t="str">
        <f t="shared" ca="1" si="26"/>
        <v>C2</v>
      </c>
      <c r="O254" s="17" t="str">
        <f t="shared" ca="1" si="27"/>
        <v>C2</v>
      </c>
    </row>
    <row r="255" spans="1:15" s="25" customFormat="1" ht="39.75" customHeight="1" x14ac:dyDescent="0.3">
      <c r="A255" s="118" t="s">
        <v>842</v>
      </c>
      <c r="B255" s="44" t="s">
        <v>454</v>
      </c>
      <c r="C255" s="37" t="s">
        <v>1380</v>
      </c>
      <c r="D255" s="43" t="s">
        <v>347</v>
      </c>
      <c r="E255" s="28" t="s">
        <v>182</v>
      </c>
      <c r="F255" s="57"/>
      <c r="G255" s="112"/>
      <c r="H255" s="35">
        <f t="shared" si="31"/>
        <v>0</v>
      </c>
      <c r="I255" s="58"/>
      <c r="J255" s="24" t="str">
        <f t="shared" ca="1" si="24"/>
        <v/>
      </c>
      <c r="K255" s="15" t="str">
        <f t="shared" si="28"/>
        <v>B151iType ^ Concrete Safety Curb (330 mm reveal ht)SD-206Bm</v>
      </c>
      <c r="L255" s="16" t="e">
        <f>MATCH(K255,'[6]Pay Items'!$K$1:$K$649,0)</f>
        <v>#N/A</v>
      </c>
      <c r="M255" s="17" t="str">
        <f t="shared" ca="1" si="25"/>
        <v>F0</v>
      </c>
      <c r="N255" s="17" t="str">
        <f t="shared" ca="1" si="26"/>
        <v>C2</v>
      </c>
      <c r="O255" s="17" t="str">
        <f t="shared" ca="1" si="27"/>
        <v>C2</v>
      </c>
    </row>
    <row r="256" spans="1:15" s="34" customFormat="1" ht="15.75" customHeight="1" x14ac:dyDescent="0.25">
      <c r="A256" s="127" t="s">
        <v>372</v>
      </c>
      <c r="B256" s="76"/>
      <c r="C256" s="66" t="s">
        <v>606</v>
      </c>
      <c r="D256" s="67"/>
      <c r="E256" s="68"/>
      <c r="F256" s="69"/>
      <c r="G256" s="122"/>
      <c r="H256" s="70"/>
      <c r="I256" s="72"/>
      <c r="J256" s="24" t="str">
        <f t="shared" ca="1" si="24"/>
        <v>LOCKED</v>
      </c>
      <c r="K256" s="15" t="str">
        <f t="shared" si="28"/>
        <v>B152Pay Item Removed</v>
      </c>
      <c r="L256" s="16" t="e">
        <f>MATCH(K256,'[6]Pay Items'!$K$1:$K$649,0)</f>
        <v>#N/A</v>
      </c>
      <c r="M256" s="17" t="str">
        <f t="shared" ca="1" si="25"/>
        <v>F0</v>
      </c>
      <c r="N256" s="17" t="str">
        <f t="shared" ca="1" si="26"/>
        <v>C2</v>
      </c>
      <c r="O256" s="17" t="str">
        <f t="shared" ca="1" si="27"/>
        <v>C2</v>
      </c>
    </row>
    <row r="257" spans="1:15" s="34" customFormat="1" ht="15.75" customHeight="1" x14ac:dyDescent="0.25">
      <c r="A257" s="127" t="s">
        <v>455</v>
      </c>
      <c r="B257" s="76"/>
      <c r="C257" s="66" t="s">
        <v>606</v>
      </c>
      <c r="D257" s="67"/>
      <c r="E257" s="68"/>
      <c r="F257" s="69"/>
      <c r="G257" s="122"/>
      <c r="H257" s="70"/>
      <c r="I257" s="72"/>
      <c r="J257" s="24" t="str">
        <f t="shared" ca="1" si="24"/>
        <v>LOCKED</v>
      </c>
      <c r="K257" s="15" t="str">
        <f t="shared" si="28"/>
        <v>B153Pay Item Removed</v>
      </c>
      <c r="L257" s="16" t="e">
        <f>MATCH(K257,'[6]Pay Items'!$K$1:$K$649,0)</f>
        <v>#N/A</v>
      </c>
      <c r="M257" s="17" t="str">
        <f t="shared" ca="1" si="25"/>
        <v>F0</v>
      </c>
      <c r="N257" s="17" t="str">
        <f t="shared" ca="1" si="26"/>
        <v>C2</v>
      </c>
      <c r="O257" s="17" t="str">
        <f t="shared" ca="1" si="27"/>
        <v>C2</v>
      </c>
    </row>
    <row r="258" spans="1:15" s="25" customFormat="1" ht="53.25" customHeight="1" x14ac:dyDescent="0.3">
      <c r="A258" s="118" t="s">
        <v>941</v>
      </c>
      <c r="B258" s="44" t="s">
        <v>313</v>
      </c>
      <c r="C258" s="37" t="s">
        <v>1381</v>
      </c>
      <c r="D258" s="43" t="s">
        <v>705</v>
      </c>
      <c r="E258" s="28" t="s">
        <v>182</v>
      </c>
      <c r="F258" s="57"/>
      <c r="G258" s="112"/>
      <c r="H258" s="35">
        <f>ROUND(G258*F258,2)</f>
        <v>0</v>
      </c>
      <c r="I258" s="53" t="s">
        <v>706</v>
      </c>
      <c r="J258" s="24" t="str">
        <f t="shared" ca="1" si="24"/>
        <v/>
      </c>
      <c r="K258" s="15" t="str">
        <f t="shared" si="28"/>
        <v>B153AType ^ Concrete Splash Strip (180 mm reveal ht, Monolithic Barrier Curb, 750 mm width)SD-223Am</v>
      </c>
      <c r="L258" s="16" t="e">
        <f>MATCH(K258,'[6]Pay Items'!$K$1:$K$649,0)</f>
        <v>#N/A</v>
      </c>
      <c r="M258" s="17" t="str">
        <f t="shared" ca="1" si="25"/>
        <v>F0</v>
      </c>
      <c r="N258" s="17" t="str">
        <f t="shared" ca="1" si="26"/>
        <v>C2</v>
      </c>
      <c r="O258" s="17" t="str">
        <f t="shared" ca="1" si="27"/>
        <v>C2</v>
      </c>
    </row>
    <row r="259" spans="1:15" s="25" customFormat="1" ht="50.25" customHeight="1" x14ac:dyDescent="0.3">
      <c r="A259" s="118" t="s">
        <v>942</v>
      </c>
      <c r="B259" s="44" t="s">
        <v>707</v>
      </c>
      <c r="C259" s="37" t="s">
        <v>1382</v>
      </c>
      <c r="D259" s="43" t="s">
        <v>705</v>
      </c>
      <c r="E259" s="28" t="s">
        <v>182</v>
      </c>
      <c r="F259" s="57"/>
      <c r="G259" s="112"/>
      <c r="H259" s="35">
        <f>ROUND(G259*F259,2)</f>
        <v>0</v>
      </c>
      <c r="I259" s="53" t="s">
        <v>586</v>
      </c>
      <c r="J259" s="24" t="str">
        <f t="shared" ref="J259:J322" ca="1" si="32">IF(CELL("protect",$G259)=1, "LOCKED", "")</f>
        <v/>
      </c>
      <c r="K259" s="15" t="str">
        <f t="shared" si="28"/>
        <v>B153BType ^ Concrete Splash Strip (150 mm reveal ht, Monolithic Barrier Curb, 750 mm width)SD-223Am</v>
      </c>
      <c r="L259" s="16" t="e">
        <f>MATCH(K259,'[6]Pay Items'!$K$1:$K$649,0)</f>
        <v>#N/A</v>
      </c>
      <c r="M259" s="17" t="str">
        <f t="shared" ref="M259:M322" ca="1" si="33">CELL("format",$F259)</f>
        <v>F0</v>
      </c>
      <c r="N259" s="17" t="str">
        <f t="shared" ref="N259:N322" ca="1" si="34">CELL("format",$G259)</f>
        <v>C2</v>
      </c>
      <c r="O259" s="17" t="str">
        <f t="shared" ref="O259:O322" ca="1" si="35">CELL("format",$H259)</f>
        <v>C2</v>
      </c>
    </row>
    <row r="260" spans="1:15" s="25" customFormat="1" ht="56.25" customHeight="1" x14ac:dyDescent="0.3">
      <c r="A260" s="118" t="s">
        <v>943</v>
      </c>
      <c r="B260" s="44" t="s">
        <v>708</v>
      </c>
      <c r="C260" s="37" t="s">
        <v>1383</v>
      </c>
      <c r="D260" s="43" t="s">
        <v>705</v>
      </c>
      <c r="E260" s="28" t="s">
        <v>182</v>
      </c>
      <c r="F260" s="57"/>
      <c r="G260" s="112"/>
      <c r="H260" s="35">
        <f>ROUND(G260*F260,2)</f>
        <v>0</v>
      </c>
      <c r="I260" s="53" t="s">
        <v>586</v>
      </c>
      <c r="J260" s="24" t="str">
        <f t="shared" ca="1" si="32"/>
        <v/>
      </c>
      <c r="K260" s="15" t="str">
        <f t="shared" ref="K260:K323" si="36">CLEAN(CONCATENATE(TRIM($A260),TRIM($C260),IF(LEFT($D260)&lt;&gt;"E",TRIM($D260),),TRIM($E260)))</f>
        <v>B153CType ^ Concrete Splash Strip (150 mm reveal ht, Monolithic Modified Barrier Curb, 750 mm width)SD-223Am</v>
      </c>
      <c r="L260" s="16" t="e">
        <f>MATCH(K260,'[6]Pay Items'!$K$1:$K$649,0)</f>
        <v>#N/A</v>
      </c>
      <c r="M260" s="17" t="str">
        <f t="shared" ca="1" si="33"/>
        <v>F0</v>
      </c>
      <c r="N260" s="17" t="str">
        <f t="shared" ca="1" si="34"/>
        <v>C2</v>
      </c>
      <c r="O260" s="17" t="str">
        <f t="shared" ca="1" si="35"/>
        <v>C2</v>
      </c>
    </row>
    <row r="261" spans="1:15" s="25" customFormat="1" ht="43.9" customHeight="1" x14ac:dyDescent="0.3">
      <c r="A261" s="118" t="s">
        <v>944</v>
      </c>
      <c r="B261" s="44" t="s">
        <v>737</v>
      </c>
      <c r="C261" s="37" t="s">
        <v>1384</v>
      </c>
      <c r="D261" s="43" t="s">
        <v>709</v>
      </c>
      <c r="E261" s="28" t="s">
        <v>182</v>
      </c>
      <c r="F261" s="57"/>
      <c r="G261" s="112"/>
      <c r="H261" s="35">
        <f>ROUND(G261*F261,2)</f>
        <v>0</v>
      </c>
      <c r="I261" s="53"/>
      <c r="J261" s="24" t="str">
        <f t="shared" ca="1" si="32"/>
        <v/>
      </c>
      <c r="K261" s="15" t="str">
        <f t="shared" si="36"/>
        <v>B153DType ^ Concrete Splash Strip, (Separate, 600 mm width)SD-223Bm</v>
      </c>
      <c r="L261" s="16" t="e">
        <f>MATCH(K261,'[6]Pay Items'!$K$1:$K$649,0)</f>
        <v>#N/A</v>
      </c>
      <c r="M261" s="17" t="str">
        <f t="shared" ca="1" si="33"/>
        <v>F0</v>
      </c>
      <c r="N261" s="17" t="str">
        <f t="shared" ca="1" si="34"/>
        <v>C2</v>
      </c>
      <c r="O261" s="17" t="str">
        <f t="shared" ca="1" si="35"/>
        <v>C2</v>
      </c>
    </row>
    <row r="262" spans="1:15" s="25" customFormat="1" ht="33" customHeight="1" x14ac:dyDescent="0.3">
      <c r="A262" s="118" t="s">
        <v>843</v>
      </c>
      <c r="B262" s="38" t="s">
        <v>168</v>
      </c>
      <c r="C262" s="37" t="s">
        <v>157</v>
      </c>
      <c r="D262" s="43" t="s">
        <v>1385</v>
      </c>
      <c r="E262" s="28"/>
      <c r="F262" s="57"/>
      <c r="G262" s="115"/>
      <c r="H262" s="35"/>
      <c r="I262" s="53"/>
      <c r="J262" s="24" t="str">
        <f t="shared" ca="1" si="32"/>
        <v>LOCKED</v>
      </c>
      <c r="K262" s="15" t="str">
        <f t="shared" si="36"/>
        <v>B154rlConcrete Curb RenewalCW 3240-R10</v>
      </c>
      <c r="L262" s="16" t="e">
        <f>MATCH(K262,'[6]Pay Items'!$K$1:$K$649,0)</f>
        <v>#N/A</v>
      </c>
      <c r="M262" s="17" t="str">
        <f t="shared" ca="1" si="33"/>
        <v>F0</v>
      </c>
      <c r="N262" s="17" t="str">
        <f t="shared" ca="1" si="34"/>
        <v>G</v>
      </c>
      <c r="O262" s="17" t="str">
        <f t="shared" ca="1" si="35"/>
        <v>C2</v>
      </c>
    </row>
    <row r="263" spans="1:15" s="25" customFormat="1" ht="34.5" customHeight="1" x14ac:dyDescent="0.3">
      <c r="A263" s="118" t="s">
        <v>844</v>
      </c>
      <c r="B263" s="44" t="s">
        <v>350</v>
      </c>
      <c r="C263" s="37" t="s">
        <v>1348</v>
      </c>
      <c r="D263" s="43" t="s">
        <v>710</v>
      </c>
      <c r="E263" s="28"/>
      <c r="F263" s="57"/>
      <c r="G263" s="116"/>
      <c r="H263" s="35"/>
      <c r="I263" s="53" t="s">
        <v>1291</v>
      </c>
      <c r="J263" s="24" t="str">
        <f t="shared" ca="1" si="32"/>
        <v>LOCKED</v>
      </c>
      <c r="K263" s="15" t="str">
        <f t="shared" si="36"/>
        <v>B155rlType ^ Concrete Barrier (^ mm reveal ht, Dowelled)SD-205,SD-206A</v>
      </c>
      <c r="L263" s="16" t="e">
        <f>MATCH(K263,'[6]Pay Items'!$K$1:$K$649,0)</f>
        <v>#N/A</v>
      </c>
      <c r="M263" s="17" t="str">
        <f t="shared" ca="1" si="33"/>
        <v>F0</v>
      </c>
      <c r="N263" s="17" t="str">
        <f t="shared" ca="1" si="34"/>
        <v>C2</v>
      </c>
      <c r="O263" s="17" t="str">
        <f t="shared" ca="1" si="35"/>
        <v>C2</v>
      </c>
    </row>
    <row r="264" spans="1:15" s="25" customFormat="1" ht="35.25" customHeight="1" x14ac:dyDescent="0.3">
      <c r="A264" s="118" t="s">
        <v>1162</v>
      </c>
      <c r="B264" s="44" t="s">
        <v>966</v>
      </c>
      <c r="C264" s="37" t="s">
        <v>1349</v>
      </c>
      <c r="D264" s="43" t="s">
        <v>710</v>
      </c>
      <c r="E264" s="28"/>
      <c r="F264" s="57"/>
      <c r="G264" s="116"/>
      <c r="H264" s="35"/>
      <c r="I264" s="53" t="s">
        <v>586</v>
      </c>
      <c r="J264" s="24" t="str">
        <f t="shared" ca="1" si="32"/>
        <v>LOCKED</v>
      </c>
      <c r="K264" s="15" t="str">
        <f t="shared" si="36"/>
        <v>B155rlAType ^ Concrete Barrier (150 mm reveal ht, Dowelled)SD-205,SD-206A</v>
      </c>
      <c r="L264" s="16" t="e">
        <f>MATCH(K264,'[6]Pay Items'!$K$1:$K$649,0)</f>
        <v>#N/A</v>
      </c>
      <c r="M264" s="17" t="str">
        <f t="shared" ca="1" si="33"/>
        <v>F0</v>
      </c>
      <c r="N264" s="17" t="str">
        <f t="shared" ca="1" si="34"/>
        <v>C2</v>
      </c>
      <c r="O264" s="17" t="str">
        <f t="shared" ca="1" si="35"/>
        <v>C2</v>
      </c>
    </row>
    <row r="265" spans="1:15" s="25" customFormat="1" ht="36.75" customHeight="1" x14ac:dyDescent="0.3">
      <c r="A265" s="118" t="s">
        <v>1163</v>
      </c>
      <c r="B265" s="44" t="s">
        <v>966</v>
      </c>
      <c r="C265" s="37" t="s">
        <v>1350</v>
      </c>
      <c r="D265" s="43" t="s">
        <v>710</v>
      </c>
      <c r="E265" s="28"/>
      <c r="F265" s="57"/>
      <c r="G265" s="116"/>
      <c r="H265" s="35"/>
      <c r="I265" s="53" t="s">
        <v>586</v>
      </c>
      <c r="J265" s="24" t="str">
        <f t="shared" ca="1" si="32"/>
        <v>LOCKED</v>
      </c>
      <c r="K265" s="15" t="str">
        <f t="shared" si="36"/>
        <v>B155rlBType ^ Concrete Barrier (180 mm reveal ht, Dowelled)SD-205,SD-206A</v>
      </c>
      <c r="L265" s="16" t="e">
        <f>MATCH(K265,'[6]Pay Items'!$K$1:$K$649,0)</f>
        <v>#N/A</v>
      </c>
      <c r="M265" s="17" t="str">
        <f t="shared" ca="1" si="33"/>
        <v>F0</v>
      </c>
      <c r="N265" s="17" t="str">
        <f t="shared" ca="1" si="34"/>
        <v>C2</v>
      </c>
      <c r="O265" s="17" t="str">
        <f t="shared" ca="1" si="35"/>
        <v>C2</v>
      </c>
    </row>
    <row r="266" spans="1:15" s="25" customFormat="1" ht="30" customHeight="1" x14ac:dyDescent="0.3">
      <c r="A266" s="118" t="s">
        <v>1386</v>
      </c>
      <c r="B266" s="121" t="s">
        <v>699</v>
      </c>
      <c r="C266" s="120" t="s">
        <v>711</v>
      </c>
      <c r="D266" s="114"/>
      <c r="E266" s="128" t="s">
        <v>182</v>
      </c>
      <c r="F266" s="129"/>
      <c r="G266" s="112"/>
      <c r="H266" s="116">
        <f>ROUND(G266*F266,2)</f>
        <v>0</v>
      </c>
      <c r="I266" s="130" t="s">
        <v>1387</v>
      </c>
      <c r="J266" s="24" t="str">
        <f t="shared" ca="1" si="32"/>
        <v/>
      </c>
      <c r="K266" s="15" t="str">
        <f t="shared" si="36"/>
        <v>B155rl^1Less than 3 mm</v>
      </c>
      <c r="L266" s="16" t="e">
        <f>MATCH(K266,'[6]Pay Items'!$K$1:$K$649,0)</f>
        <v>#N/A</v>
      </c>
      <c r="M266" s="17" t="str">
        <f t="shared" ca="1" si="33"/>
        <v>F0</v>
      </c>
      <c r="N266" s="17" t="str">
        <f t="shared" ca="1" si="34"/>
        <v>C2</v>
      </c>
      <c r="O266" s="17" t="str">
        <f t="shared" ca="1" si="35"/>
        <v>C2</v>
      </c>
    </row>
    <row r="267" spans="1:15" s="25" customFormat="1" ht="30" customHeight="1" x14ac:dyDescent="0.3">
      <c r="A267" s="118" t="s">
        <v>1388</v>
      </c>
      <c r="B267" s="121" t="s">
        <v>701</v>
      </c>
      <c r="C267" s="120" t="s">
        <v>712</v>
      </c>
      <c r="D267" s="114"/>
      <c r="E267" s="128" t="s">
        <v>182</v>
      </c>
      <c r="F267" s="129"/>
      <c r="G267" s="112"/>
      <c r="H267" s="116">
        <f>ROUND(G267*F267,2)</f>
        <v>0</v>
      </c>
      <c r="I267" s="130" t="s">
        <v>1387</v>
      </c>
      <c r="J267" s="24" t="str">
        <f t="shared" ca="1" si="32"/>
        <v/>
      </c>
      <c r="K267" s="15" t="str">
        <f t="shared" si="36"/>
        <v>B155rl^23 m to 30 mm</v>
      </c>
      <c r="L267" s="16" t="e">
        <f>MATCH(K267,'[6]Pay Items'!$K$1:$K$649,0)</f>
        <v>#N/A</v>
      </c>
      <c r="M267" s="17" t="str">
        <f t="shared" ca="1" si="33"/>
        <v>F0</v>
      </c>
      <c r="N267" s="17" t="str">
        <f t="shared" ca="1" si="34"/>
        <v>C2</v>
      </c>
      <c r="O267" s="17" t="str">
        <f t="shared" ca="1" si="35"/>
        <v>C2</v>
      </c>
    </row>
    <row r="268" spans="1:15" s="25" customFormat="1" ht="30" customHeight="1" x14ac:dyDescent="0.3">
      <c r="A268" s="118" t="s">
        <v>1389</v>
      </c>
      <c r="B268" s="121" t="s">
        <v>713</v>
      </c>
      <c r="C268" s="120" t="s">
        <v>714</v>
      </c>
      <c r="D268" s="114" t="s">
        <v>173</v>
      </c>
      <c r="E268" s="128" t="s">
        <v>182</v>
      </c>
      <c r="F268" s="129"/>
      <c r="G268" s="112"/>
      <c r="H268" s="116">
        <f>ROUND(G268*F268,2)</f>
        <v>0</v>
      </c>
      <c r="I268" s="130" t="s">
        <v>1387</v>
      </c>
      <c r="J268" s="24" t="str">
        <f t="shared" ca="1" si="32"/>
        <v/>
      </c>
      <c r="K268" s="15" t="str">
        <f t="shared" si="36"/>
        <v>B155rl^3Greater than 30 mm</v>
      </c>
      <c r="L268" s="16" t="e">
        <f>MATCH(K268,'[6]Pay Items'!$K$1:$K$649,0)</f>
        <v>#N/A</v>
      </c>
      <c r="M268" s="17" t="str">
        <f t="shared" ca="1" si="33"/>
        <v>F0</v>
      </c>
      <c r="N268" s="17" t="str">
        <f t="shared" ca="1" si="34"/>
        <v>C2</v>
      </c>
      <c r="O268" s="17" t="str">
        <f t="shared" ca="1" si="35"/>
        <v>C2</v>
      </c>
    </row>
    <row r="269" spans="1:15" s="33" customFormat="1" ht="41.25" customHeight="1" x14ac:dyDescent="0.3">
      <c r="A269" s="118" t="s">
        <v>845</v>
      </c>
      <c r="B269" s="119" t="s">
        <v>351</v>
      </c>
      <c r="C269" s="120" t="s">
        <v>1351</v>
      </c>
      <c r="D269" s="114" t="s">
        <v>576</v>
      </c>
      <c r="E269" s="128"/>
      <c r="F269" s="129"/>
      <c r="G269" s="116"/>
      <c r="H269" s="116"/>
      <c r="I269" s="130" t="s">
        <v>1250</v>
      </c>
      <c r="J269" s="24" t="str">
        <f t="shared" ca="1" si="32"/>
        <v>LOCKED</v>
      </c>
      <c r="K269" s="15" t="str">
        <f t="shared" si="36"/>
        <v>B159rlType ^ Concrete Barrier (^ mm reveal ht, Separate)SD-203A</v>
      </c>
      <c r="L269" s="16" t="e">
        <f>MATCH(K269,'[6]Pay Items'!$K$1:$K$649,0)</f>
        <v>#N/A</v>
      </c>
      <c r="M269" s="17" t="str">
        <f t="shared" ca="1" si="33"/>
        <v>F0</v>
      </c>
      <c r="N269" s="17" t="str">
        <f t="shared" ca="1" si="34"/>
        <v>C2</v>
      </c>
      <c r="O269" s="17" t="str">
        <f t="shared" ca="1" si="35"/>
        <v>C2</v>
      </c>
    </row>
    <row r="270" spans="1:15" s="33" customFormat="1" ht="37.5" customHeight="1" x14ac:dyDescent="0.3">
      <c r="A270" s="118" t="s">
        <v>1164</v>
      </c>
      <c r="B270" s="119" t="s">
        <v>972</v>
      </c>
      <c r="C270" s="120" t="s">
        <v>1352</v>
      </c>
      <c r="D270" s="114" t="s">
        <v>576</v>
      </c>
      <c r="E270" s="128"/>
      <c r="F270" s="129"/>
      <c r="G270" s="116"/>
      <c r="H270" s="116"/>
      <c r="I270" s="130" t="s">
        <v>1250</v>
      </c>
      <c r="J270" s="24" t="str">
        <f t="shared" ca="1" si="32"/>
        <v>LOCKED</v>
      </c>
      <c r="K270" s="15" t="str">
        <f t="shared" si="36"/>
        <v>B159rlAType ^ Concrete Barrier (150 mm reveal ht, Separate)SD-203A</v>
      </c>
      <c r="L270" s="16" t="e">
        <f>MATCH(K270,'[6]Pay Items'!$K$1:$K$649,0)</f>
        <v>#N/A</v>
      </c>
      <c r="M270" s="17" t="str">
        <f t="shared" ca="1" si="33"/>
        <v>F0</v>
      </c>
      <c r="N270" s="17" t="str">
        <f t="shared" ca="1" si="34"/>
        <v>C2</v>
      </c>
      <c r="O270" s="17" t="str">
        <f t="shared" ca="1" si="35"/>
        <v>C2</v>
      </c>
    </row>
    <row r="271" spans="1:15" s="33" customFormat="1" ht="36" customHeight="1" x14ac:dyDescent="0.3">
      <c r="A271" s="118" t="s">
        <v>1165</v>
      </c>
      <c r="B271" s="119" t="s">
        <v>972</v>
      </c>
      <c r="C271" s="120" t="s">
        <v>1353</v>
      </c>
      <c r="D271" s="114" t="s">
        <v>576</v>
      </c>
      <c r="E271" s="128"/>
      <c r="F271" s="129"/>
      <c r="G271" s="116"/>
      <c r="H271" s="116"/>
      <c r="I271" s="130" t="s">
        <v>1250</v>
      </c>
      <c r="J271" s="24" t="str">
        <f t="shared" ca="1" si="32"/>
        <v>LOCKED</v>
      </c>
      <c r="K271" s="15" t="str">
        <f t="shared" si="36"/>
        <v>B159rlBType ^ Concrete Barrier (180 mm reveal ht, Separate)SD-203A</v>
      </c>
      <c r="L271" s="16" t="e">
        <f>MATCH(K271,'[6]Pay Items'!$K$1:$K$649,0)</f>
        <v>#N/A</v>
      </c>
      <c r="M271" s="17" t="str">
        <f t="shared" ca="1" si="33"/>
        <v>F0</v>
      </c>
      <c r="N271" s="17" t="str">
        <f t="shared" ca="1" si="34"/>
        <v>C2</v>
      </c>
      <c r="O271" s="17" t="str">
        <f t="shared" ca="1" si="35"/>
        <v>C2</v>
      </c>
    </row>
    <row r="272" spans="1:15" s="33" customFormat="1" ht="30" customHeight="1" x14ac:dyDescent="0.3">
      <c r="A272" s="118" t="s">
        <v>1390</v>
      </c>
      <c r="B272" s="121" t="s">
        <v>699</v>
      </c>
      <c r="C272" s="120" t="s">
        <v>711</v>
      </c>
      <c r="D272" s="114"/>
      <c r="E272" s="128" t="s">
        <v>182</v>
      </c>
      <c r="F272" s="129"/>
      <c r="G272" s="112"/>
      <c r="H272" s="116">
        <f>ROUND(G272*F272,2)</f>
        <v>0</v>
      </c>
      <c r="I272" s="130" t="s">
        <v>1387</v>
      </c>
      <c r="J272" s="24" t="str">
        <f t="shared" ca="1" si="32"/>
        <v/>
      </c>
      <c r="K272" s="15" t="str">
        <f t="shared" si="36"/>
        <v>B159rl^1Less than 3 mm</v>
      </c>
      <c r="L272" s="16" t="e">
        <f>MATCH(K272,'[6]Pay Items'!$K$1:$K$649,0)</f>
        <v>#N/A</v>
      </c>
      <c r="M272" s="17" t="str">
        <f t="shared" ca="1" si="33"/>
        <v>F0</v>
      </c>
      <c r="N272" s="17" t="str">
        <f t="shared" ca="1" si="34"/>
        <v>C2</v>
      </c>
      <c r="O272" s="17" t="str">
        <f t="shared" ca="1" si="35"/>
        <v>C2</v>
      </c>
    </row>
    <row r="273" spans="1:15" s="33" customFormat="1" ht="27" customHeight="1" x14ac:dyDescent="0.3">
      <c r="A273" s="118" t="s">
        <v>1391</v>
      </c>
      <c r="B273" s="121" t="s">
        <v>701</v>
      </c>
      <c r="C273" s="120" t="s">
        <v>712</v>
      </c>
      <c r="D273" s="114"/>
      <c r="E273" s="128" t="s">
        <v>182</v>
      </c>
      <c r="F273" s="129"/>
      <c r="G273" s="112"/>
      <c r="H273" s="116">
        <f>ROUND(G273*F273,2)</f>
        <v>0</v>
      </c>
      <c r="I273" s="130" t="s">
        <v>1387</v>
      </c>
      <c r="J273" s="24" t="str">
        <f t="shared" ca="1" si="32"/>
        <v/>
      </c>
      <c r="K273" s="15" t="str">
        <f t="shared" si="36"/>
        <v>B159rl^23 m to 30 mm</v>
      </c>
      <c r="L273" s="16" t="e">
        <f>MATCH(K273,'[6]Pay Items'!$K$1:$K$649,0)</f>
        <v>#N/A</v>
      </c>
      <c r="M273" s="17" t="str">
        <f t="shared" ca="1" si="33"/>
        <v>F0</v>
      </c>
      <c r="N273" s="17" t="str">
        <f t="shared" ca="1" si="34"/>
        <v>C2</v>
      </c>
      <c r="O273" s="17" t="str">
        <f t="shared" ca="1" si="35"/>
        <v>C2</v>
      </c>
    </row>
    <row r="274" spans="1:15" s="33" customFormat="1" ht="27" customHeight="1" x14ac:dyDescent="0.3">
      <c r="A274" s="118" t="s">
        <v>1392</v>
      </c>
      <c r="B274" s="121" t="s">
        <v>713</v>
      </c>
      <c r="C274" s="120" t="s">
        <v>715</v>
      </c>
      <c r="D274" s="114" t="s">
        <v>173</v>
      </c>
      <c r="E274" s="128" t="s">
        <v>182</v>
      </c>
      <c r="F274" s="129"/>
      <c r="G274" s="112"/>
      <c r="H274" s="116">
        <f>ROUND(G274*F274,2)</f>
        <v>0</v>
      </c>
      <c r="I274" s="130" t="s">
        <v>1387</v>
      </c>
      <c r="J274" s="24" t="str">
        <f t="shared" ca="1" si="32"/>
        <v/>
      </c>
      <c r="K274" s="15" t="str">
        <f t="shared" si="36"/>
        <v>B159rl^3Greater than 30 mm</v>
      </c>
      <c r="L274" s="16" t="e">
        <f>MATCH(K274,'[6]Pay Items'!$K$1:$K$649,0)</f>
        <v>#N/A</v>
      </c>
      <c r="M274" s="17" t="str">
        <f t="shared" ca="1" si="33"/>
        <v>F0</v>
      </c>
      <c r="N274" s="17" t="str">
        <f t="shared" ca="1" si="34"/>
        <v>C2</v>
      </c>
      <c r="O274" s="17" t="str">
        <f t="shared" ca="1" si="35"/>
        <v>C2</v>
      </c>
    </row>
    <row r="275" spans="1:15" s="33" customFormat="1" ht="30" customHeight="1" x14ac:dyDescent="0.3">
      <c r="A275" s="118" t="s">
        <v>846</v>
      </c>
      <c r="B275" s="119" t="s">
        <v>352</v>
      </c>
      <c r="C275" s="120" t="s">
        <v>1354</v>
      </c>
      <c r="D275" s="114" t="s">
        <v>348</v>
      </c>
      <c r="E275" s="128"/>
      <c r="F275" s="129"/>
      <c r="G275" s="116"/>
      <c r="H275" s="116"/>
      <c r="I275" s="131" t="s">
        <v>1249</v>
      </c>
      <c r="J275" s="24" t="str">
        <f t="shared" ca="1" si="32"/>
        <v>LOCKED</v>
      </c>
      <c r="K275" s="15" t="str">
        <f t="shared" si="36"/>
        <v>B163rlType ^ Concrete Barrier (^ mm reveal ht, Integral)SD-204</v>
      </c>
      <c r="L275" s="16" t="e">
        <f>MATCH(K275,'[6]Pay Items'!$K$1:$K$649,0)</f>
        <v>#N/A</v>
      </c>
      <c r="M275" s="17" t="str">
        <f t="shared" ca="1" si="33"/>
        <v>F0</v>
      </c>
      <c r="N275" s="17" t="str">
        <f t="shared" ca="1" si="34"/>
        <v>C2</v>
      </c>
      <c r="O275" s="17" t="str">
        <f t="shared" ca="1" si="35"/>
        <v>C2</v>
      </c>
    </row>
    <row r="276" spans="1:15" s="33" customFormat="1" ht="30" customHeight="1" x14ac:dyDescent="0.3">
      <c r="A276" s="118" t="s">
        <v>1166</v>
      </c>
      <c r="B276" s="119" t="s">
        <v>973</v>
      </c>
      <c r="C276" s="120" t="s">
        <v>1355</v>
      </c>
      <c r="D276" s="114" t="s">
        <v>348</v>
      </c>
      <c r="E276" s="128"/>
      <c r="F276" s="129"/>
      <c r="G276" s="116"/>
      <c r="H276" s="116"/>
      <c r="I276" s="131" t="s">
        <v>1249</v>
      </c>
      <c r="J276" s="24" t="str">
        <f t="shared" ca="1" si="32"/>
        <v>LOCKED</v>
      </c>
      <c r="K276" s="15" t="str">
        <f t="shared" si="36"/>
        <v>B163rlAType ^ Concrete Barrier (150 mm reveal ht, Integral)SD-204</v>
      </c>
      <c r="L276" s="16" t="e">
        <f>MATCH(K276,'[6]Pay Items'!$K$1:$K$649,0)</f>
        <v>#N/A</v>
      </c>
      <c r="M276" s="17" t="str">
        <f t="shared" ca="1" si="33"/>
        <v>F0</v>
      </c>
      <c r="N276" s="17" t="str">
        <f t="shared" ca="1" si="34"/>
        <v>C2</v>
      </c>
      <c r="O276" s="17" t="str">
        <f t="shared" ca="1" si="35"/>
        <v>C2</v>
      </c>
    </row>
    <row r="277" spans="1:15" s="33" customFormat="1" ht="30" customHeight="1" x14ac:dyDescent="0.3">
      <c r="A277" s="118" t="s">
        <v>1167</v>
      </c>
      <c r="B277" s="119" t="s">
        <v>973</v>
      </c>
      <c r="C277" s="120" t="s">
        <v>1356</v>
      </c>
      <c r="D277" s="114" t="s">
        <v>348</v>
      </c>
      <c r="E277" s="128"/>
      <c r="F277" s="129"/>
      <c r="G277" s="116"/>
      <c r="H277" s="116"/>
      <c r="I277" s="131" t="s">
        <v>1249</v>
      </c>
      <c r="J277" s="24" t="str">
        <f t="shared" ca="1" si="32"/>
        <v>LOCKED</v>
      </c>
      <c r="K277" s="15" t="str">
        <f t="shared" si="36"/>
        <v>B163rlBType ^ Concrete Barrier (180 mm reveal ht, Integral)SD-204</v>
      </c>
      <c r="L277" s="16" t="e">
        <f>MATCH(K277,'[6]Pay Items'!$K$1:$K$649,0)</f>
        <v>#N/A</v>
      </c>
      <c r="M277" s="17" t="str">
        <f t="shared" ca="1" si="33"/>
        <v>F0</v>
      </c>
      <c r="N277" s="17" t="str">
        <f t="shared" ca="1" si="34"/>
        <v>C2</v>
      </c>
      <c r="O277" s="17" t="str">
        <f t="shared" ca="1" si="35"/>
        <v>C2</v>
      </c>
    </row>
    <row r="278" spans="1:15" s="33" customFormat="1" ht="30" customHeight="1" x14ac:dyDescent="0.3">
      <c r="A278" s="118" t="s">
        <v>1393</v>
      </c>
      <c r="B278" s="121" t="s">
        <v>699</v>
      </c>
      <c r="C278" s="120" t="s">
        <v>711</v>
      </c>
      <c r="D278" s="114"/>
      <c r="E278" s="128" t="s">
        <v>182</v>
      </c>
      <c r="F278" s="129"/>
      <c r="G278" s="112"/>
      <c r="H278" s="116">
        <f t="shared" ref="H278:H287" si="37">ROUND(G278*F278,2)</f>
        <v>0</v>
      </c>
      <c r="I278" s="130" t="s">
        <v>1387</v>
      </c>
      <c r="J278" s="24" t="str">
        <f t="shared" ca="1" si="32"/>
        <v/>
      </c>
      <c r="K278" s="15" t="str">
        <f t="shared" si="36"/>
        <v>B163rl^1Less than 3 mm</v>
      </c>
      <c r="L278" s="16" t="e">
        <f>MATCH(K278,'[6]Pay Items'!$K$1:$K$649,0)</f>
        <v>#N/A</v>
      </c>
      <c r="M278" s="17" t="str">
        <f t="shared" ca="1" si="33"/>
        <v>F0</v>
      </c>
      <c r="N278" s="17" t="str">
        <f t="shared" ca="1" si="34"/>
        <v>C2</v>
      </c>
      <c r="O278" s="17" t="str">
        <f t="shared" ca="1" si="35"/>
        <v>C2</v>
      </c>
    </row>
    <row r="279" spans="1:15" s="33" customFormat="1" ht="30" customHeight="1" x14ac:dyDescent="0.3">
      <c r="A279" s="118" t="s">
        <v>1394</v>
      </c>
      <c r="B279" s="121" t="s">
        <v>701</v>
      </c>
      <c r="C279" s="120" t="s">
        <v>712</v>
      </c>
      <c r="D279" s="114"/>
      <c r="E279" s="128" t="s">
        <v>182</v>
      </c>
      <c r="F279" s="129"/>
      <c r="G279" s="112"/>
      <c r="H279" s="116">
        <f t="shared" si="37"/>
        <v>0</v>
      </c>
      <c r="I279" s="130" t="s">
        <v>1387</v>
      </c>
      <c r="J279" s="24" t="str">
        <f t="shared" ca="1" si="32"/>
        <v/>
      </c>
      <c r="K279" s="15" t="str">
        <f t="shared" si="36"/>
        <v>B163rl^23 m to 30 mm</v>
      </c>
      <c r="L279" s="16" t="e">
        <f>MATCH(K279,'[6]Pay Items'!$K$1:$K$649,0)</f>
        <v>#N/A</v>
      </c>
      <c r="M279" s="17" t="str">
        <f t="shared" ca="1" si="33"/>
        <v>F0</v>
      </c>
      <c r="N279" s="17" t="str">
        <f t="shared" ca="1" si="34"/>
        <v>C2</v>
      </c>
      <c r="O279" s="17" t="str">
        <f t="shared" ca="1" si="35"/>
        <v>C2</v>
      </c>
    </row>
    <row r="280" spans="1:15" s="33" customFormat="1" ht="30" customHeight="1" x14ac:dyDescent="0.3">
      <c r="A280" s="118" t="s">
        <v>1395</v>
      </c>
      <c r="B280" s="121" t="s">
        <v>713</v>
      </c>
      <c r="C280" s="120" t="s">
        <v>715</v>
      </c>
      <c r="D280" s="114" t="s">
        <v>173</v>
      </c>
      <c r="E280" s="128" t="s">
        <v>182</v>
      </c>
      <c r="F280" s="129"/>
      <c r="G280" s="112"/>
      <c r="H280" s="116">
        <f t="shared" si="37"/>
        <v>0</v>
      </c>
      <c r="I280" s="130" t="s">
        <v>1387</v>
      </c>
      <c r="J280" s="24" t="str">
        <f t="shared" ca="1" si="32"/>
        <v/>
      </c>
      <c r="K280" s="15" t="str">
        <f t="shared" si="36"/>
        <v>B163rl^3Greater than 30 mm</v>
      </c>
      <c r="L280" s="16" t="e">
        <f>MATCH(K280,'[6]Pay Items'!$K$1:$K$649,0)</f>
        <v>#N/A</v>
      </c>
      <c r="M280" s="17" t="str">
        <f t="shared" ca="1" si="33"/>
        <v>F0</v>
      </c>
      <c r="N280" s="17" t="str">
        <f t="shared" ca="1" si="34"/>
        <v>C2</v>
      </c>
      <c r="O280" s="17" t="str">
        <f t="shared" ca="1" si="35"/>
        <v>C2</v>
      </c>
    </row>
    <row r="281" spans="1:15" s="25" customFormat="1" ht="36" customHeight="1" x14ac:dyDescent="0.3">
      <c r="A281" s="118" t="s">
        <v>847</v>
      </c>
      <c r="B281" s="44" t="s">
        <v>353</v>
      </c>
      <c r="C281" s="37" t="s">
        <v>1357</v>
      </c>
      <c r="D281" s="43" t="s">
        <v>399</v>
      </c>
      <c r="E281" s="28" t="s">
        <v>182</v>
      </c>
      <c r="F281" s="57"/>
      <c r="G281" s="112"/>
      <c r="H281" s="35">
        <f t="shared" si="37"/>
        <v>0</v>
      </c>
      <c r="I281" s="53" t="s">
        <v>1253</v>
      </c>
      <c r="J281" s="24" t="str">
        <f t="shared" ca="1" si="32"/>
        <v/>
      </c>
      <c r="K281" s="15" t="str">
        <f t="shared" si="36"/>
        <v>B167rlType ^ Concrete Modified Barrier (^ mm reveal ht, Dowelled)SD-203Bm</v>
      </c>
      <c r="L281" s="16" t="e">
        <f>MATCH(K281,'[6]Pay Items'!$K$1:$K$649,0)</f>
        <v>#N/A</v>
      </c>
      <c r="M281" s="17" t="str">
        <f t="shared" ca="1" si="33"/>
        <v>F0</v>
      </c>
      <c r="N281" s="17" t="str">
        <f t="shared" ca="1" si="34"/>
        <v>C2</v>
      </c>
      <c r="O281" s="17" t="str">
        <f t="shared" ca="1" si="35"/>
        <v>C2</v>
      </c>
    </row>
    <row r="282" spans="1:15" s="25" customFormat="1" ht="35.25" customHeight="1" x14ac:dyDescent="0.3">
      <c r="A282" s="118" t="s">
        <v>1168</v>
      </c>
      <c r="B282" s="44" t="s">
        <v>974</v>
      </c>
      <c r="C282" s="37" t="s">
        <v>1358</v>
      </c>
      <c r="D282" s="43" t="s">
        <v>399</v>
      </c>
      <c r="E282" s="28" t="s">
        <v>182</v>
      </c>
      <c r="F282" s="57"/>
      <c r="G282" s="112"/>
      <c r="H282" s="35">
        <f t="shared" si="37"/>
        <v>0</v>
      </c>
      <c r="I282" s="53"/>
      <c r="J282" s="24" t="str">
        <f t="shared" ca="1" si="32"/>
        <v/>
      </c>
      <c r="K282" s="15" t="str">
        <f t="shared" si="36"/>
        <v>B167rlAType ^ Concrete Modified Barrier (150 mm reveal ht, Dowelled)SD-203Bm</v>
      </c>
      <c r="L282" s="16" t="e">
        <f>MATCH(K282,'[6]Pay Items'!$K$1:$K$649,0)</f>
        <v>#N/A</v>
      </c>
      <c r="M282" s="17" t="str">
        <f t="shared" ca="1" si="33"/>
        <v>F0</v>
      </c>
      <c r="N282" s="17" t="str">
        <f t="shared" ca="1" si="34"/>
        <v>C2</v>
      </c>
      <c r="O282" s="17" t="str">
        <f t="shared" ca="1" si="35"/>
        <v>C2</v>
      </c>
    </row>
    <row r="283" spans="1:15" s="25" customFormat="1" ht="35.25" customHeight="1" x14ac:dyDescent="0.3">
      <c r="A283" s="118" t="s">
        <v>1169</v>
      </c>
      <c r="B283" s="44" t="s">
        <v>974</v>
      </c>
      <c r="C283" s="37" t="s">
        <v>1359</v>
      </c>
      <c r="D283" s="43" t="s">
        <v>399</v>
      </c>
      <c r="E283" s="28" t="s">
        <v>182</v>
      </c>
      <c r="F283" s="57"/>
      <c r="G283" s="112"/>
      <c r="H283" s="35">
        <f t="shared" si="37"/>
        <v>0</v>
      </c>
      <c r="I283" s="53"/>
      <c r="J283" s="24" t="str">
        <f t="shared" ca="1" si="32"/>
        <v/>
      </c>
      <c r="K283" s="15" t="str">
        <f t="shared" si="36"/>
        <v>B167rlBType ^ Concrete Modified Barrier (180 mm reveal ht, Dowelled)SD-203Bm</v>
      </c>
      <c r="L283" s="16" t="e">
        <f>MATCH(K283,'[6]Pay Items'!$K$1:$K$649,0)</f>
        <v>#N/A</v>
      </c>
      <c r="M283" s="17" t="str">
        <f t="shared" ca="1" si="33"/>
        <v>F0</v>
      </c>
      <c r="N283" s="17" t="str">
        <f t="shared" ca="1" si="34"/>
        <v>C2</v>
      </c>
      <c r="O283" s="17" t="str">
        <f t="shared" ca="1" si="35"/>
        <v>C2</v>
      </c>
    </row>
    <row r="284" spans="1:15" s="25" customFormat="1" ht="36" customHeight="1" x14ac:dyDescent="0.3">
      <c r="A284" s="118" t="s">
        <v>848</v>
      </c>
      <c r="B284" s="44" t="s">
        <v>354</v>
      </c>
      <c r="C284" s="37" t="s">
        <v>1396</v>
      </c>
      <c r="D284" s="43" t="s">
        <v>399</v>
      </c>
      <c r="E284" s="28" t="s">
        <v>182</v>
      </c>
      <c r="F284" s="57"/>
      <c r="G284" s="112"/>
      <c r="H284" s="35">
        <f t="shared" si="37"/>
        <v>0</v>
      </c>
      <c r="I284" s="53" t="s">
        <v>1253</v>
      </c>
      <c r="J284" s="24" t="str">
        <f t="shared" ca="1" si="32"/>
        <v/>
      </c>
      <c r="K284" s="15" t="str">
        <f t="shared" si="36"/>
        <v>B168rlType ^ Concrete Modified Barrier (^ mm reveal ht Integral)SD-203Bm</v>
      </c>
      <c r="L284" s="16" t="e">
        <f>MATCH(K284,'[6]Pay Items'!$K$1:$K$649,0)</f>
        <v>#N/A</v>
      </c>
      <c r="M284" s="17" t="str">
        <f t="shared" ca="1" si="33"/>
        <v>F0</v>
      </c>
      <c r="N284" s="17" t="str">
        <f t="shared" ca="1" si="34"/>
        <v>C2</v>
      </c>
      <c r="O284" s="17" t="str">
        <f t="shared" ca="1" si="35"/>
        <v>C2</v>
      </c>
    </row>
    <row r="285" spans="1:15" s="25" customFormat="1" ht="36" customHeight="1" x14ac:dyDescent="0.3">
      <c r="A285" s="118" t="s">
        <v>1170</v>
      </c>
      <c r="B285" s="44" t="s">
        <v>975</v>
      </c>
      <c r="C285" s="37" t="s">
        <v>1397</v>
      </c>
      <c r="D285" s="43" t="s">
        <v>399</v>
      </c>
      <c r="E285" s="28" t="s">
        <v>182</v>
      </c>
      <c r="F285" s="57"/>
      <c r="G285" s="112"/>
      <c r="H285" s="35">
        <f t="shared" si="37"/>
        <v>0</v>
      </c>
      <c r="I285" s="58"/>
      <c r="J285" s="24" t="str">
        <f t="shared" ca="1" si="32"/>
        <v/>
      </c>
      <c r="K285" s="15" t="str">
        <f t="shared" si="36"/>
        <v>B168rlAType ^ Concrete Modified Barrier (150 mm reveal ht Integral)SD-203Bm</v>
      </c>
      <c r="L285" s="16" t="e">
        <f>MATCH(K285,'[6]Pay Items'!$K$1:$K$649,0)</f>
        <v>#N/A</v>
      </c>
      <c r="M285" s="17" t="str">
        <f t="shared" ca="1" si="33"/>
        <v>F0</v>
      </c>
      <c r="N285" s="17" t="str">
        <f t="shared" ca="1" si="34"/>
        <v>C2</v>
      </c>
      <c r="O285" s="17" t="str">
        <f t="shared" ca="1" si="35"/>
        <v>C2</v>
      </c>
    </row>
    <row r="286" spans="1:15" s="25" customFormat="1" ht="36" customHeight="1" x14ac:dyDescent="0.3">
      <c r="A286" s="118" t="s">
        <v>1171</v>
      </c>
      <c r="B286" s="44" t="s">
        <v>975</v>
      </c>
      <c r="C286" s="37" t="s">
        <v>1398</v>
      </c>
      <c r="D286" s="43" t="s">
        <v>399</v>
      </c>
      <c r="E286" s="28" t="s">
        <v>182</v>
      </c>
      <c r="F286" s="57"/>
      <c r="G286" s="112"/>
      <c r="H286" s="35">
        <f t="shared" si="37"/>
        <v>0</v>
      </c>
      <c r="I286" s="58"/>
      <c r="J286" s="24" t="str">
        <f t="shared" ca="1" si="32"/>
        <v/>
      </c>
      <c r="K286" s="15" t="str">
        <f t="shared" si="36"/>
        <v>B168rlBType ^ Concrete Modified Barrier (180 mm reveal ht Integral)SD-203Bm</v>
      </c>
      <c r="L286" s="16" t="e">
        <f>MATCH(K286,'[6]Pay Items'!$K$1:$K$649,0)</f>
        <v>#N/A</v>
      </c>
      <c r="M286" s="17" t="str">
        <f t="shared" ca="1" si="33"/>
        <v>F0</v>
      </c>
      <c r="N286" s="17" t="str">
        <f t="shared" ca="1" si="34"/>
        <v>C2</v>
      </c>
      <c r="O286" s="17" t="str">
        <f t="shared" ca="1" si="35"/>
        <v>C2</v>
      </c>
    </row>
    <row r="287" spans="1:15" s="25" customFormat="1" ht="43.9" customHeight="1" x14ac:dyDescent="0.3">
      <c r="A287" s="118" t="s">
        <v>849</v>
      </c>
      <c r="B287" s="44" t="s">
        <v>355</v>
      </c>
      <c r="C287" s="37" t="s">
        <v>1399</v>
      </c>
      <c r="D287" s="43" t="s">
        <v>342</v>
      </c>
      <c r="E287" s="28" t="s">
        <v>182</v>
      </c>
      <c r="F287" s="57"/>
      <c r="G287" s="112"/>
      <c r="H287" s="35">
        <f t="shared" si="37"/>
        <v>0</v>
      </c>
      <c r="I287" s="58"/>
      <c r="J287" s="24" t="str">
        <f t="shared" ca="1" si="32"/>
        <v/>
      </c>
      <c r="K287" s="15" t="str">
        <f t="shared" si="36"/>
        <v>B169rlType ^ Concrete Mountable Curb (^ mm reveal ht Integral)SD-201m</v>
      </c>
      <c r="L287" s="16" t="e">
        <f>MATCH(K287,'[6]Pay Items'!$K$1:$K$649,0)</f>
        <v>#N/A</v>
      </c>
      <c r="M287" s="17" t="str">
        <f t="shared" ca="1" si="33"/>
        <v>F0</v>
      </c>
      <c r="N287" s="17" t="str">
        <f t="shared" ca="1" si="34"/>
        <v>C2</v>
      </c>
      <c r="O287" s="17" t="str">
        <f t="shared" ca="1" si="35"/>
        <v>C2</v>
      </c>
    </row>
    <row r="288" spans="1:15" s="33" customFormat="1" ht="68.25" customHeight="1" x14ac:dyDescent="0.3">
      <c r="A288" s="118" t="s">
        <v>850</v>
      </c>
      <c r="B288" s="119" t="s">
        <v>356</v>
      </c>
      <c r="C288" s="120" t="s">
        <v>1400</v>
      </c>
      <c r="D288" s="114" t="s">
        <v>343</v>
      </c>
      <c r="E288" s="128"/>
      <c r="F288" s="132"/>
      <c r="G288" s="115"/>
      <c r="H288" s="116"/>
      <c r="I288" s="130" t="s">
        <v>1251</v>
      </c>
      <c r="J288" s="24" t="str">
        <f t="shared" ca="1" si="32"/>
        <v>LOCKED</v>
      </c>
      <c r="K288" s="15" t="str">
        <f t="shared" si="36"/>
        <v>B170rlType ^ Concrete Curb and Gutter (^ mm reveal ht, Barrier, Integral, 600 mm width, 150 mm Plain Concrete Pavement)SD-200</v>
      </c>
      <c r="L288" s="16" t="e">
        <f>MATCH(K288,'[6]Pay Items'!$K$1:$K$649,0)</f>
        <v>#N/A</v>
      </c>
      <c r="M288" s="17" t="str">
        <f t="shared" ca="1" si="33"/>
        <v>F0</v>
      </c>
      <c r="N288" s="17" t="str">
        <f t="shared" ca="1" si="34"/>
        <v>G</v>
      </c>
      <c r="O288" s="17" t="str">
        <f t="shared" ca="1" si="35"/>
        <v>C2</v>
      </c>
    </row>
    <row r="289" spans="1:15" s="33" customFormat="1" ht="63" customHeight="1" x14ac:dyDescent="0.3">
      <c r="A289" s="118" t="s">
        <v>1172</v>
      </c>
      <c r="B289" s="119" t="s">
        <v>977</v>
      </c>
      <c r="C289" s="120" t="s">
        <v>1366</v>
      </c>
      <c r="D289" s="114" t="s">
        <v>343</v>
      </c>
      <c r="E289" s="128"/>
      <c r="F289" s="132"/>
      <c r="G289" s="115"/>
      <c r="H289" s="116"/>
      <c r="I289" s="130" t="s">
        <v>586</v>
      </c>
      <c r="J289" s="24" t="str">
        <f t="shared" ca="1" si="32"/>
        <v>LOCKED</v>
      </c>
      <c r="K289" s="15" t="str">
        <f t="shared" si="36"/>
        <v>B170rlAType ^ Concrete Curb and Gutter (150 mm reveal ht, Barrier, Integral, 600 mm width, 150 mm Plain Concrete Pavement)SD-200</v>
      </c>
      <c r="L289" s="16" t="e">
        <f>MATCH(K289,'[6]Pay Items'!$K$1:$K$649,0)</f>
        <v>#N/A</v>
      </c>
      <c r="M289" s="17" t="str">
        <f t="shared" ca="1" si="33"/>
        <v>F0</v>
      </c>
      <c r="N289" s="17" t="str">
        <f t="shared" ca="1" si="34"/>
        <v>G</v>
      </c>
      <c r="O289" s="17" t="str">
        <f t="shared" ca="1" si="35"/>
        <v>C2</v>
      </c>
    </row>
    <row r="290" spans="1:15" s="33" customFormat="1" ht="63.75" customHeight="1" x14ac:dyDescent="0.3">
      <c r="A290" s="118" t="s">
        <v>1173</v>
      </c>
      <c r="B290" s="119" t="s">
        <v>977</v>
      </c>
      <c r="C290" s="120" t="s">
        <v>1367</v>
      </c>
      <c r="D290" s="114" t="s">
        <v>343</v>
      </c>
      <c r="E290" s="128"/>
      <c r="F290" s="132"/>
      <c r="G290" s="115"/>
      <c r="H290" s="116"/>
      <c r="I290" s="130" t="s">
        <v>586</v>
      </c>
      <c r="J290" s="24" t="str">
        <f t="shared" ca="1" si="32"/>
        <v>LOCKED</v>
      </c>
      <c r="K290" s="15" t="str">
        <f t="shared" si="36"/>
        <v>B170rlBType ^ Concrete Curb and Gutter (180 mm reveal ht, Barrier, Integral, 600 mm width, 150 mm Plain Concrete Pavement)SD-200</v>
      </c>
      <c r="L290" s="16" t="e">
        <f>MATCH(K290,'[6]Pay Items'!$K$1:$K$649,0)</f>
        <v>#N/A</v>
      </c>
      <c r="M290" s="17" t="str">
        <f t="shared" ca="1" si="33"/>
        <v>F0</v>
      </c>
      <c r="N290" s="17" t="str">
        <f t="shared" ca="1" si="34"/>
        <v>G</v>
      </c>
      <c r="O290" s="17" t="str">
        <f t="shared" ca="1" si="35"/>
        <v>C2</v>
      </c>
    </row>
    <row r="291" spans="1:15" s="33" customFormat="1" ht="30" customHeight="1" x14ac:dyDescent="0.3">
      <c r="A291" s="118" t="s">
        <v>1401</v>
      </c>
      <c r="B291" s="121" t="s">
        <v>699</v>
      </c>
      <c r="C291" s="120" t="s">
        <v>711</v>
      </c>
      <c r="D291" s="114"/>
      <c r="E291" s="128" t="s">
        <v>182</v>
      </c>
      <c r="F291" s="129"/>
      <c r="G291" s="112"/>
      <c r="H291" s="116">
        <f>ROUND(G291*F291,2)</f>
        <v>0</v>
      </c>
      <c r="I291" s="130" t="s">
        <v>1387</v>
      </c>
      <c r="J291" s="24" t="str">
        <f t="shared" ca="1" si="32"/>
        <v/>
      </c>
      <c r="K291" s="15" t="str">
        <f t="shared" si="36"/>
        <v>B170rl^1Less than 3 mm</v>
      </c>
      <c r="L291" s="16" t="e">
        <f>MATCH(K291,'[6]Pay Items'!$K$1:$K$649,0)</f>
        <v>#N/A</v>
      </c>
      <c r="M291" s="17" t="str">
        <f t="shared" ca="1" si="33"/>
        <v>F0</v>
      </c>
      <c r="N291" s="17" t="str">
        <f t="shared" ca="1" si="34"/>
        <v>C2</v>
      </c>
      <c r="O291" s="17" t="str">
        <f t="shared" ca="1" si="35"/>
        <v>C2</v>
      </c>
    </row>
    <row r="292" spans="1:15" s="33" customFormat="1" ht="30" customHeight="1" x14ac:dyDescent="0.3">
      <c r="A292" s="118" t="s">
        <v>1402</v>
      </c>
      <c r="B292" s="121" t="s">
        <v>701</v>
      </c>
      <c r="C292" s="120" t="s">
        <v>712</v>
      </c>
      <c r="D292" s="114"/>
      <c r="E292" s="128" t="s">
        <v>182</v>
      </c>
      <c r="F292" s="129"/>
      <c r="G292" s="112"/>
      <c r="H292" s="116">
        <f>ROUND(G292*F292,2)</f>
        <v>0</v>
      </c>
      <c r="I292" s="130" t="s">
        <v>1387</v>
      </c>
      <c r="J292" s="24" t="str">
        <f t="shared" ca="1" si="32"/>
        <v/>
      </c>
      <c r="K292" s="15" t="str">
        <f t="shared" si="36"/>
        <v>B170rl^23 m to 30 mm</v>
      </c>
      <c r="L292" s="16" t="e">
        <f>MATCH(K292,'[6]Pay Items'!$K$1:$K$649,0)</f>
        <v>#N/A</v>
      </c>
      <c r="M292" s="17" t="str">
        <f t="shared" ca="1" si="33"/>
        <v>F0</v>
      </c>
      <c r="N292" s="17" t="str">
        <f t="shared" ca="1" si="34"/>
        <v>C2</v>
      </c>
      <c r="O292" s="17" t="str">
        <f t="shared" ca="1" si="35"/>
        <v>C2</v>
      </c>
    </row>
    <row r="293" spans="1:15" s="33" customFormat="1" ht="30" customHeight="1" x14ac:dyDescent="0.3">
      <c r="A293" s="118" t="s">
        <v>1403</v>
      </c>
      <c r="B293" s="121" t="s">
        <v>713</v>
      </c>
      <c r="C293" s="120" t="s">
        <v>715</v>
      </c>
      <c r="D293" s="114" t="s">
        <v>173</v>
      </c>
      <c r="E293" s="128" t="s">
        <v>182</v>
      </c>
      <c r="F293" s="129"/>
      <c r="G293" s="112"/>
      <c r="H293" s="116">
        <f>ROUND(G293*F293,2)</f>
        <v>0</v>
      </c>
      <c r="I293" s="130" t="s">
        <v>1387</v>
      </c>
      <c r="J293" s="24" t="str">
        <f t="shared" ca="1" si="32"/>
        <v/>
      </c>
      <c r="K293" s="15" t="str">
        <f t="shared" si="36"/>
        <v>B170rl^3Greater than 30 mm</v>
      </c>
      <c r="L293" s="16" t="e">
        <f>MATCH(K293,'[6]Pay Items'!$K$1:$K$649,0)</f>
        <v>#N/A</v>
      </c>
      <c r="M293" s="17" t="str">
        <f t="shared" ca="1" si="33"/>
        <v>F0</v>
      </c>
      <c r="N293" s="17" t="str">
        <f t="shared" ca="1" si="34"/>
        <v>C2</v>
      </c>
      <c r="O293" s="17" t="str">
        <f t="shared" ca="1" si="35"/>
        <v>C2</v>
      </c>
    </row>
    <row r="294" spans="1:15" s="33" customFormat="1" ht="70.900000000000006" customHeight="1" x14ac:dyDescent="0.3">
      <c r="A294" s="118" t="s">
        <v>851</v>
      </c>
      <c r="B294" s="119" t="s">
        <v>357</v>
      </c>
      <c r="C294" s="120" t="s">
        <v>1404</v>
      </c>
      <c r="D294" s="114" t="s">
        <v>448</v>
      </c>
      <c r="E294" s="128"/>
      <c r="F294" s="132"/>
      <c r="G294" s="115"/>
      <c r="H294" s="116"/>
      <c r="I294" s="130" t="s">
        <v>1252</v>
      </c>
      <c r="J294" s="24" t="str">
        <f t="shared" ca="1" si="32"/>
        <v>LOCKED</v>
      </c>
      <c r="K294" s="15" t="str">
        <f t="shared" si="36"/>
        <v>B174rlType ^ Concrete Curb and Gutter (^ mm reveal ht, Modified Barrier, Integral, - 600 mm width, 150 mm Plain Concrete Pavement)SD-200 SD-203B</v>
      </c>
      <c r="L294" s="16" t="e">
        <f>MATCH(K294,'[6]Pay Items'!$K$1:$K$649,0)</f>
        <v>#N/A</v>
      </c>
      <c r="M294" s="17" t="str">
        <f t="shared" ca="1" si="33"/>
        <v>F0</v>
      </c>
      <c r="N294" s="17" t="str">
        <f t="shared" ca="1" si="34"/>
        <v>G</v>
      </c>
      <c r="O294" s="17" t="str">
        <f t="shared" ca="1" si="35"/>
        <v>C2</v>
      </c>
    </row>
    <row r="295" spans="1:15" s="33" customFormat="1" ht="70.900000000000006" customHeight="1" x14ac:dyDescent="0.3">
      <c r="A295" s="118" t="s">
        <v>1174</v>
      </c>
      <c r="B295" s="119" t="s">
        <v>969</v>
      </c>
      <c r="C295" s="120" t="s">
        <v>1405</v>
      </c>
      <c r="D295" s="114" t="s">
        <v>448</v>
      </c>
      <c r="E295" s="128"/>
      <c r="F295" s="132"/>
      <c r="G295" s="115"/>
      <c r="H295" s="116"/>
      <c r="I295" s="130"/>
      <c r="J295" s="24" t="str">
        <f t="shared" ca="1" si="32"/>
        <v>LOCKED</v>
      </c>
      <c r="K295" s="15" t="str">
        <f t="shared" si="36"/>
        <v>B174rlAType ^ Concrete Curb and Gutter (150 mm reveal ht, Modified Barrier, Integral, - 600 mm width, 150 mm Plain Concrete Pavement)SD-200 SD-203B</v>
      </c>
      <c r="L295" s="16" t="e">
        <f>MATCH(K295,'[6]Pay Items'!$K$1:$K$649,0)</f>
        <v>#N/A</v>
      </c>
      <c r="M295" s="17" t="str">
        <f t="shared" ca="1" si="33"/>
        <v>F0</v>
      </c>
      <c r="N295" s="17" t="str">
        <f t="shared" ca="1" si="34"/>
        <v>G</v>
      </c>
      <c r="O295" s="17" t="str">
        <f t="shared" ca="1" si="35"/>
        <v>C2</v>
      </c>
    </row>
    <row r="296" spans="1:15" s="33" customFormat="1" ht="70.900000000000006" customHeight="1" x14ac:dyDescent="0.3">
      <c r="A296" s="118" t="s">
        <v>1175</v>
      </c>
      <c r="B296" s="119" t="s">
        <v>969</v>
      </c>
      <c r="C296" s="120" t="s">
        <v>1406</v>
      </c>
      <c r="D296" s="114" t="s">
        <v>448</v>
      </c>
      <c r="E296" s="128"/>
      <c r="F296" s="132"/>
      <c r="G296" s="115"/>
      <c r="H296" s="116"/>
      <c r="I296" s="130"/>
      <c r="J296" s="24" t="str">
        <f t="shared" ca="1" si="32"/>
        <v>LOCKED</v>
      </c>
      <c r="K296" s="15" t="str">
        <f t="shared" si="36"/>
        <v>B174rlBType ^ Concrete Curb and Gutter (180 mm reveal ht, Modified Barrier, Integral, - 600 mm width, 150 mm Plain Concrete Pavement)SD-200 SD-203B</v>
      </c>
      <c r="L296" s="16" t="e">
        <f>MATCH(K296,'[6]Pay Items'!$K$1:$K$649,0)</f>
        <v>#N/A</v>
      </c>
      <c r="M296" s="17" t="str">
        <f t="shared" ca="1" si="33"/>
        <v>F0</v>
      </c>
      <c r="N296" s="17" t="str">
        <f t="shared" ca="1" si="34"/>
        <v>G</v>
      </c>
      <c r="O296" s="17" t="str">
        <f t="shared" ca="1" si="35"/>
        <v>C2</v>
      </c>
    </row>
    <row r="297" spans="1:15" s="33" customFormat="1" ht="30" customHeight="1" x14ac:dyDescent="0.3">
      <c r="A297" s="118" t="s">
        <v>1407</v>
      </c>
      <c r="B297" s="121" t="s">
        <v>699</v>
      </c>
      <c r="C297" s="120" t="s">
        <v>711</v>
      </c>
      <c r="D297" s="114"/>
      <c r="E297" s="128" t="s">
        <v>182</v>
      </c>
      <c r="F297" s="129"/>
      <c r="G297" s="112"/>
      <c r="H297" s="116">
        <f>ROUND(G297*F297,2)</f>
        <v>0</v>
      </c>
      <c r="I297" s="130" t="s">
        <v>1387</v>
      </c>
      <c r="J297" s="24" t="str">
        <f t="shared" ca="1" si="32"/>
        <v/>
      </c>
      <c r="K297" s="15" t="str">
        <f t="shared" si="36"/>
        <v>B174rl^1Less than 3 mm</v>
      </c>
      <c r="L297" s="16" t="e">
        <f>MATCH(K297,'[6]Pay Items'!$K$1:$K$649,0)</f>
        <v>#N/A</v>
      </c>
      <c r="M297" s="17" t="str">
        <f t="shared" ca="1" si="33"/>
        <v>F0</v>
      </c>
      <c r="N297" s="17" t="str">
        <f t="shared" ca="1" si="34"/>
        <v>C2</v>
      </c>
      <c r="O297" s="17" t="str">
        <f t="shared" ca="1" si="35"/>
        <v>C2</v>
      </c>
    </row>
    <row r="298" spans="1:15" s="33" customFormat="1" ht="30" customHeight="1" x14ac:dyDescent="0.3">
      <c r="A298" s="118" t="s">
        <v>1408</v>
      </c>
      <c r="B298" s="121" t="s">
        <v>701</v>
      </c>
      <c r="C298" s="120" t="s">
        <v>712</v>
      </c>
      <c r="D298" s="114"/>
      <c r="E298" s="128" t="s">
        <v>182</v>
      </c>
      <c r="F298" s="129"/>
      <c r="G298" s="112"/>
      <c r="H298" s="116">
        <f>ROUND(G298*F298,2)</f>
        <v>0</v>
      </c>
      <c r="I298" s="130" t="s">
        <v>1387</v>
      </c>
      <c r="J298" s="24" t="str">
        <f t="shared" ca="1" si="32"/>
        <v/>
      </c>
      <c r="K298" s="15" t="str">
        <f t="shared" si="36"/>
        <v>B174rl^23 m to 30 mm</v>
      </c>
      <c r="L298" s="16" t="e">
        <f>MATCH(K298,'[6]Pay Items'!$K$1:$K$649,0)</f>
        <v>#N/A</v>
      </c>
      <c r="M298" s="17" t="str">
        <f t="shared" ca="1" si="33"/>
        <v>F0</v>
      </c>
      <c r="N298" s="17" t="str">
        <f t="shared" ca="1" si="34"/>
        <v>C2</v>
      </c>
      <c r="O298" s="17" t="str">
        <f t="shared" ca="1" si="35"/>
        <v>C2</v>
      </c>
    </row>
    <row r="299" spans="1:15" s="33" customFormat="1" ht="30" customHeight="1" x14ac:dyDescent="0.3">
      <c r="A299" s="118" t="s">
        <v>1409</v>
      </c>
      <c r="B299" s="121" t="s">
        <v>713</v>
      </c>
      <c r="C299" s="120" t="s">
        <v>715</v>
      </c>
      <c r="D299" s="114" t="s">
        <v>173</v>
      </c>
      <c r="E299" s="128" t="s">
        <v>182</v>
      </c>
      <c r="F299" s="129"/>
      <c r="G299" s="112"/>
      <c r="H299" s="116">
        <f>ROUND(G299*F299,2)</f>
        <v>0</v>
      </c>
      <c r="I299" s="130" t="s">
        <v>1387</v>
      </c>
      <c r="J299" s="24" t="str">
        <f t="shared" ca="1" si="32"/>
        <v/>
      </c>
      <c r="K299" s="15" t="str">
        <f t="shared" si="36"/>
        <v>B174rl^3Greater than 30 mm</v>
      </c>
      <c r="L299" s="16" t="e">
        <f>MATCH(K299,'[6]Pay Items'!$K$1:$K$649,0)</f>
        <v>#N/A</v>
      </c>
      <c r="M299" s="17" t="str">
        <f t="shared" ca="1" si="33"/>
        <v>F0</v>
      </c>
      <c r="N299" s="17" t="str">
        <f t="shared" ca="1" si="34"/>
        <v>C2</v>
      </c>
      <c r="O299" s="17" t="str">
        <f t="shared" ca="1" si="35"/>
        <v>C2</v>
      </c>
    </row>
    <row r="300" spans="1:15" s="33" customFormat="1" ht="66" customHeight="1" x14ac:dyDescent="0.3">
      <c r="A300" s="118" t="s">
        <v>852</v>
      </c>
      <c r="B300" s="119" t="s">
        <v>358</v>
      </c>
      <c r="C300" s="120" t="s">
        <v>1410</v>
      </c>
      <c r="D300" s="114" t="s">
        <v>343</v>
      </c>
      <c r="E300" s="128"/>
      <c r="F300" s="132"/>
      <c r="G300" s="115"/>
      <c r="H300" s="116"/>
      <c r="I300" s="130" t="s">
        <v>1251</v>
      </c>
      <c r="J300" s="24" t="str">
        <f t="shared" ca="1" si="32"/>
        <v>LOCKED</v>
      </c>
      <c r="K300" s="15" t="str">
        <f t="shared" si="36"/>
        <v>B178rlType ^ Concrete Curb and Gutter (^ mm reveal ht, Lip Curb, Integral, 600 mm width, 150 mm Plain Concrete Pavement)SD-200</v>
      </c>
      <c r="L300" s="16" t="e">
        <f>MATCH(K300,'[6]Pay Items'!$K$1:$K$649,0)</f>
        <v>#N/A</v>
      </c>
      <c r="M300" s="17" t="str">
        <f t="shared" ca="1" si="33"/>
        <v>F0</v>
      </c>
      <c r="N300" s="17" t="str">
        <f t="shared" ca="1" si="34"/>
        <v>G</v>
      </c>
      <c r="O300" s="17" t="str">
        <f t="shared" ca="1" si="35"/>
        <v>C2</v>
      </c>
    </row>
    <row r="301" spans="1:15" s="33" customFormat="1" ht="65.25" customHeight="1" x14ac:dyDescent="0.3">
      <c r="A301" s="118" t="s">
        <v>1176</v>
      </c>
      <c r="B301" s="119" t="s">
        <v>979</v>
      </c>
      <c r="C301" s="120" t="s">
        <v>1411</v>
      </c>
      <c r="D301" s="114" t="s">
        <v>343</v>
      </c>
      <c r="E301" s="128"/>
      <c r="F301" s="132"/>
      <c r="G301" s="115"/>
      <c r="H301" s="116"/>
      <c r="I301" s="130" t="s">
        <v>586</v>
      </c>
      <c r="J301" s="24" t="str">
        <f t="shared" ca="1" si="32"/>
        <v>LOCKED</v>
      </c>
      <c r="K301" s="15" t="str">
        <f t="shared" si="36"/>
        <v>B178rlAType ^ Concrete Curb and Gutter (150 mm reveal ht, Lip Curb, Integral, 600 mm width, 150 mm Plain Concrete Pavement)SD-200</v>
      </c>
      <c r="L301" s="16" t="e">
        <f>MATCH(K301,'[6]Pay Items'!$K$1:$K$649,0)</f>
        <v>#N/A</v>
      </c>
      <c r="M301" s="17" t="str">
        <f t="shared" ca="1" si="33"/>
        <v>F0</v>
      </c>
      <c r="N301" s="17" t="str">
        <f t="shared" ca="1" si="34"/>
        <v>G</v>
      </c>
      <c r="O301" s="17" t="str">
        <f t="shared" ca="1" si="35"/>
        <v>C2</v>
      </c>
    </row>
    <row r="302" spans="1:15" s="33" customFormat="1" ht="66" customHeight="1" x14ac:dyDescent="0.3">
      <c r="A302" s="118" t="s">
        <v>1177</v>
      </c>
      <c r="B302" s="119" t="s">
        <v>979</v>
      </c>
      <c r="C302" s="120" t="s">
        <v>1412</v>
      </c>
      <c r="D302" s="114" t="s">
        <v>343</v>
      </c>
      <c r="E302" s="128"/>
      <c r="F302" s="132"/>
      <c r="G302" s="115"/>
      <c r="H302" s="116"/>
      <c r="I302" s="130" t="s">
        <v>706</v>
      </c>
      <c r="J302" s="24" t="str">
        <f t="shared" ca="1" si="32"/>
        <v>LOCKED</v>
      </c>
      <c r="K302" s="15" t="str">
        <f t="shared" si="36"/>
        <v>B178rlBType ^ Concrete Curb and Gutter (180 mm reveal ht, Lip Curb, Integral, 600 mm width, 150 mm Plain Concrete Pavement)SD-200</v>
      </c>
      <c r="L302" s="16" t="e">
        <f>MATCH(K302,'[6]Pay Items'!$K$1:$K$649,0)</f>
        <v>#N/A</v>
      </c>
      <c r="M302" s="17" t="str">
        <f t="shared" ca="1" si="33"/>
        <v>F0</v>
      </c>
      <c r="N302" s="17" t="str">
        <f t="shared" ca="1" si="34"/>
        <v>G</v>
      </c>
      <c r="O302" s="17" t="str">
        <f t="shared" ca="1" si="35"/>
        <v>C2</v>
      </c>
    </row>
    <row r="303" spans="1:15" s="33" customFormat="1" ht="30" customHeight="1" x14ac:dyDescent="0.3">
      <c r="A303" s="118" t="s">
        <v>1413</v>
      </c>
      <c r="B303" s="121" t="s">
        <v>699</v>
      </c>
      <c r="C303" s="120" t="s">
        <v>711</v>
      </c>
      <c r="D303" s="114"/>
      <c r="E303" s="128" t="s">
        <v>182</v>
      </c>
      <c r="F303" s="129"/>
      <c r="G303" s="112"/>
      <c r="H303" s="116">
        <f t="shared" ref="H303:H318" si="38">ROUND(G303*F303,2)</f>
        <v>0</v>
      </c>
      <c r="I303" s="130" t="s">
        <v>1387</v>
      </c>
      <c r="J303" s="24" t="str">
        <f t="shared" ca="1" si="32"/>
        <v/>
      </c>
      <c r="K303" s="15" t="str">
        <f t="shared" si="36"/>
        <v>B178rl^1Less than 3 mm</v>
      </c>
      <c r="L303" s="16" t="e">
        <f>MATCH(K303,'[6]Pay Items'!$K$1:$K$649,0)</f>
        <v>#N/A</v>
      </c>
      <c r="M303" s="17" t="str">
        <f t="shared" ca="1" si="33"/>
        <v>F0</v>
      </c>
      <c r="N303" s="17" t="str">
        <f t="shared" ca="1" si="34"/>
        <v>C2</v>
      </c>
      <c r="O303" s="17" t="str">
        <f t="shared" ca="1" si="35"/>
        <v>C2</v>
      </c>
    </row>
    <row r="304" spans="1:15" s="33" customFormat="1" ht="30" customHeight="1" x14ac:dyDescent="0.3">
      <c r="A304" s="118" t="s">
        <v>1414</v>
      </c>
      <c r="B304" s="121" t="s">
        <v>701</v>
      </c>
      <c r="C304" s="120" t="s">
        <v>712</v>
      </c>
      <c r="D304" s="114"/>
      <c r="E304" s="128" t="s">
        <v>182</v>
      </c>
      <c r="F304" s="129"/>
      <c r="G304" s="112"/>
      <c r="H304" s="116">
        <f t="shared" si="38"/>
        <v>0</v>
      </c>
      <c r="I304" s="130" t="s">
        <v>1387</v>
      </c>
      <c r="J304" s="24" t="str">
        <f t="shared" ca="1" si="32"/>
        <v/>
      </c>
      <c r="K304" s="15" t="str">
        <f t="shared" si="36"/>
        <v>B178rl^23 m to 30 mm</v>
      </c>
      <c r="L304" s="16" t="e">
        <f>MATCH(K304,'[6]Pay Items'!$K$1:$K$649,0)</f>
        <v>#N/A</v>
      </c>
      <c r="M304" s="17" t="str">
        <f t="shared" ca="1" si="33"/>
        <v>F0</v>
      </c>
      <c r="N304" s="17" t="str">
        <f t="shared" ca="1" si="34"/>
        <v>C2</v>
      </c>
      <c r="O304" s="17" t="str">
        <f t="shared" ca="1" si="35"/>
        <v>C2</v>
      </c>
    </row>
    <row r="305" spans="1:15" s="33" customFormat="1" ht="30" customHeight="1" x14ac:dyDescent="0.3">
      <c r="A305" s="118" t="s">
        <v>1415</v>
      </c>
      <c r="B305" s="121" t="s">
        <v>713</v>
      </c>
      <c r="C305" s="120" t="s">
        <v>715</v>
      </c>
      <c r="D305" s="114" t="s">
        <v>173</v>
      </c>
      <c r="E305" s="128" t="s">
        <v>182</v>
      </c>
      <c r="F305" s="129"/>
      <c r="G305" s="112"/>
      <c r="H305" s="116">
        <f t="shared" si="38"/>
        <v>0</v>
      </c>
      <c r="I305" s="130" t="s">
        <v>1387</v>
      </c>
      <c r="J305" s="24" t="str">
        <f t="shared" ca="1" si="32"/>
        <v/>
      </c>
      <c r="K305" s="15" t="str">
        <f t="shared" si="36"/>
        <v>B178rl^3Greater than 30 mm</v>
      </c>
      <c r="L305" s="16" t="e">
        <f>MATCH(K305,'[6]Pay Items'!$K$1:$K$649,0)</f>
        <v>#N/A</v>
      </c>
      <c r="M305" s="17" t="str">
        <f t="shared" ca="1" si="33"/>
        <v>F0</v>
      </c>
      <c r="N305" s="17" t="str">
        <f t="shared" ca="1" si="34"/>
        <v>C2</v>
      </c>
      <c r="O305" s="17" t="str">
        <f t="shared" ca="1" si="35"/>
        <v>C2</v>
      </c>
    </row>
    <row r="306" spans="1:15" s="25" customFormat="1" ht="38.25" customHeight="1" x14ac:dyDescent="0.3">
      <c r="A306" s="118" t="s">
        <v>853</v>
      </c>
      <c r="B306" s="44" t="s">
        <v>360</v>
      </c>
      <c r="C306" s="37" t="s">
        <v>1416</v>
      </c>
      <c r="D306" s="43" t="s">
        <v>345</v>
      </c>
      <c r="E306" s="28" t="s">
        <v>182</v>
      </c>
      <c r="F306" s="57"/>
      <c r="G306" s="112"/>
      <c r="H306" s="35">
        <f t="shared" si="38"/>
        <v>0</v>
      </c>
      <c r="I306" s="53"/>
      <c r="J306" s="24" t="str">
        <f t="shared" ca="1" si="32"/>
        <v/>
      </c>
      <c r="K306" s="15" t="str">
        <f t="shared" si="36"/>
        <v>B182rlType ^ Concrete Lip Curb (40 mm reveal ht, Integral)SD-202Bm</v>
      </c>
      <c r="L306" s="16" t="e">
        <f>MATCH(K306,'[6]Pay Items'!$K$1:$K$649,0)</f>
        <v>#N/A</v>
      </c>
      <c r="M306" s="17" t="str">
        <f t="shared" ca="1" si="33"/>
        <v>F0</v>
      </c>
      <c r="N306" s="17" t="str">
        <f t="shared" ca="1" si="34"/>
        <v>C2</v>
      </c>
      <c r="O306" s="17" t="str">
        <f t="shared" ca="1" si="35"/>
        <v>C2</v>
      </c>
    </row>
    <row r="307" spans="1:15" s="25" customFormat="1" ht="35.25" customHeight="1" x14ac:dyDescent="0.3">
      <c r="A307" s="118" t="s">
        <v>854</v>
      </c>
      <c r="B307" s="44" t="s">
        <v>359</v>
      </c>
      <c r="C307" s="37" t="s">
        <v>1376</v>
      </c>
      <c r="D307" s="43" t="s">
        <v>346</v>
      </c>
      <c r="E307" s="28" t="s">
        <v>182</v>
      </c>
      <c r="F307" s="57"/>
      <c r="G307" s="112"/>
      <c r="H307" s="35">
        <f t="shared" si="38"/>
        <v>0</v>
      </c>
      <c r="I307" s="53" t="s">
        <v>1250</v>
      </c>
      <c r="J307" s="24" t="str">
        <f t="shared" ca="1" si="32"/>
        <v/>
      </c>
      <c r="K307" s="15" t="str">
        <f t="shared" si="36"/>
        <v>B183rlType ^ Concrete Modified Lip Curb (^ mm reveal ht, Dowelled)SD-202Cm</v>
      </c>
      <c r="L307" s="16" t="e">
        <f>MATCH(K307,'[6]Pay Items'!$K$1:$K$649,0)</f>
        <v>#N/A</v>
      </c>
      <c r="M307" s="17" t="str">
        <f t="shared" ca="1" si="33"/>
        <v>F0</v>
      </c>
      <c r="N307" s="17" t="str">
        <f t="shared" ca="1" si="34"/>
        <v>C2</v>
      </c>
      <c r="O307" s="17" t="str">
        <f t="shared" ca="1" si="35"/>
        <v>C2</v>
      </c>
    </row>
    <row r="308" spans="1:15" s="25" customFormat="1" ht="41.25" customHeight="1" x14ac:dyDescent="0.3">
      <c r="A308" s="118" t="s">
        <v>1178</v>
      </c>
      <c r="B308" s="44" t="s">
        <v>980</v>
      </c>
      <c r="C308" s="37" t="s">
        <v>1377</v>
      </c>
      <c r="D308" s="43" t="s">
        <v>346</v>
      </c>
      <c r="E308" s="28" t="s">
        <v>182</v>
      </c>
      <c r="F308" s="57"/>
      <c r="G308" s="112"/>
      <c r="H308" s="35">
        <f t="shared" si="38"/>
        <v>0</v>
      </c>
      <c r="I308" s="53" t="s">
        <v>586</v>
      </c>
      <c r="J308" s="24" t="str">
        <f t="shared" ca="1" si="32"/>
        <v/>
      </c>
      <c r="K308" s="15" t="str">
        <f t="shared" si="36"/>
        <v>B183rlAType ^ Concrete Modified Lip Curb (75 mm reveal ht, Dowelled)SD-202Cm</v>
      </c>
      <c r="L308" s="16" t="e">
        <f>MATCH(K308,'[6]Pay Items'!$K$1:$K$649,0)</f>
        <v>#N/A</v>
      </c>
      <c r="M308" s="17" t="str">
        <f t="shared" ca="1" si="33"/>
        <v>F0</v>
      </c>
      <c r="N308" s="17" t="str">
        <f t="shared" ca="1" si="34"/>
        <v>C2</v>
      </c>
      <c r="O308" s="17" t="str">
        <f t="shared" ca="1" si="35"/>
        <v>C2</v>
      </c>
    </row>
    <row r="309" spans="1:15" s="25" customFormat="1" ht="36" customHeight="1" x14ac:dyDescent="0.3">
      <c r="A309" s="118" t="s">
        <v>855</v>
      </c>
      <c r="B309" s="44" t="s">
        <v>207</v>
      </c>
      <c r="C309" s="37" t="s">
        <v>1378</v>
      </c>
      <c r="D309" s="43" t="s">
        <v>716</v>
      </c>
      <c r="E309" s="28" t="s">
        <v>182</v>
      </c>
      <c r="F309" s="57"/>
      <c r="G309" s="112"/>
      <c r="H309" s="35">
        <f t="shared" si="38"/>
        <v>0</v>
      </c>
      <c r="I309" s="53"/>
      <c r="J309" s="24" t="str">
        <f t="shared" ca="1" si="32"/>
        <v/>
      </c>
      <c r="K309" s="15" t="str">
        <f t="shared" si="36"/>
        <v>B184rlType ^ Concrete Curb Ramp (8-12 mm reveal ht, Integral)SD-229C,Dm</v>
      </c>
      <c r="L309" s="16" t="e">
        <f>MATCH(K309,'[6]Pay Items'!$K$1:$K$649,0)</f>
        <v>#N/A</v>
      </c>
      <c r="M309" s="17" t="str">
        <f t="shared" ca="1" si="33"/>
        <v>F0</v>
      </c>
      <c r="N309" s="17" t="str">
        <f t="shared" ca="1" si="34"/>
        <v>C2</v>
      </c>
      <c r="O309" s="17" t="str">
        <f t="shared" ca="1" si="35"/>
        <v>C2</v>
      </c>
    </row>
    <row r="310" spans="1:15" s="32" customFormat="1" ht="36.75" customHeight="1" x14ac:dyDescent="0.3">
      <c r="A310" s="118" t="s">
        <v>945</v>
      </c>
      <c r="B310" s="44" t="s">
        <v>361</v>
      </c>
      <c r="C310" s="37" t="s">
        <v>1379</v>
      </c>
      <c r="D310" s="43" t="s">
        <v>716</v>
      </c>
      <c r="E310" s="28" t="s">
        <v>182</v>
      </c>
      <c r="F310" s="57"/>
      <c r="G310" s="112"/>
      <c r="H310" s="35">
        <f t="shared" si="38"/>
        <v>0</v>
      </c>
      <c r="I310" s="53"/>
      <c r="J310" s="24" t="str">
        <f t="shared" ca="1" si="32"/>
        <v/>
      </c>
      <c r="K310" s="15" t="str">
        <f t="shared" si="36"/>
        <v>B184rlAType ^ Concrete Curb Ramp (8-12 mm reveal ht, Monolithic)SD-229C,Dm</v>
      </c>
      <c r="L310" s="16" t="e">
        <f>MATCH(K310,'[6]Pay Items'!$K$1:$K$649,0)</f>
        <v>#N/A</v>
      </c>
      <c r="M310" s="17" t="str">
        <f t="shared" ca="1" si="33"/>
        <v>F0</v>
      </c>
      <c r="N310" s="17" t="str">
        <f t="shared" ca="1" si="34"/>
        <v>C2</v>
      </c>
      <c r="O310" s="17" t="str">
        <f t="shared" ca="1" si="35"/>
        <v>C2</v>
      </c>
    </row>
    <row r="311" spans="1:15" s="25" customFormat="1" ht="36" customHeight="1" x14ac:dyDescent="0.3">
      <c r="A311" s="118" t="s">
        <v>856</v>
      </c>
      <c r="B311" s="44" t="s">
        <v>451</v>
      </c>
      <c r="C311" s="37" t="s">
        <v>1417</v>
      </c>
      <c r="D311" s="43" t="s">
        <v>347</v>
      </c>
      <c r="E311" s="28" t="s">
        <v>182</v>
      </c>
      <c r="F311" s="57"/>
      <c r="G311" s="112"/>
      <c r="H311" s="35">
        <f t="shared" si="38"/>
        <v>0</v>
      </c>
      <c r="I311" s="58" t="s">
        <v>1249</v>
      </c>
      <c r="J311" s="24" t="str">
        <f t="shared" ca="1" si="32"/>
        <v/>
      </c>
      <c r="K311" s="15" t="str">
        <f t="shared" si="36"/>
        <v>B185rlType ^ Concrete Safety Curb (^ mm reveal ht)SD-206Bm</v>
      </c>
      <c r="L311" s="16" t="e">
        <f>MATCH(K311,'[6]Pay Items'!$K$1:$K$649,0)</f>
        <v>#N/A</v>
      </c>
      <c r="M311" s="17" t="str">
        <f t="shared" ca="1" si="33"/>
        <v>F0</v>
      </c>
      <c r="N311" s="17" t="str">
        <f t="shared" ca="1" si="34"/>
        <v>C2</v>
      </c>
      <c r="O311" s="17" t="str">
        <f t="shared" ca="1" si="35"/>
        <v>C2</v>
      </c>
    </row>
    <row r="312" spans="1:15" s="25" customFormat="1" ht="50.25" customHeight="1" x14ac:dyDescent="0.3">
      <c r="A312" s="118" t="s">
        <v>946</v>
      </c>
      <c r="B312" s="44" t="s">
        <v>452</v>
      </c>
      <c r="C312" s="37" t="s">
        <v>1381</v>
      </c>
      <c r="D312" s="43" t="s">
        <v>705</v>
      </c>
      <c r="E312" s="28" t="s">
        <v>182</v>
      </c>
      <c r="F312" s="57"/>
      <c r="G312" s="112"/>
      <c r="H312" s="35">
        <f t="shared" si="38"/>
        <v>0</v>
      </c>
      <c r="I312" s="53" t="s">
        <v>706</v>
      </c>
      <c r="J312" s="24" t="str">
        <f t="shared" ca="1" si="32"/>
        <v/>
      </c>
      <c r="K312" s="15" t="str">
        <f t="shared" si="36"/>
        <v>B185rlAType ^ Concrete Splash Strip (180 mm reveal ht, Monolithic Barrier Curb, 750 mm width)SD-223Am</v>
      </c>
      <c r="L312" s="16" t="e">
        <f>MATCH(K312,'[6]Pay Items'!$K$1:$K$649,0)</f>
        <v>#N/A</v>
      </c>
      <c r="M312" s="17" t="str">
        <f t="shared" ca="1" si="33"/>
        <v>F0</v>
      </c>
      <c r="N312" s="17" t="str">
        <f t="shared" ca="1" si="34"/>
        <v>C2</v>
      </c>
      <c r="O312" s="17" t="str">
        <f t="shared" ca="1" si="35"/>
        <v>C2</v>
      </c>
    </row>
    <row r="313" spans="1:15" s="25" customFormat="1" ht="48.75" customHeight="1" x14ac:dyDescent="0.3">
      <c r="A313" s="118" t="s">
        <v>947</v>
      </c>
      <c r="B313" s="44" t="s">
        <v>453</v>
      </c>
      <c r="C313" s="37" t="s">
        <v>1382</v>
      </c>
      <c r="D313" s="43" t="s">
        <v>705</v>
      </c>
      <c r="E313" s="28" t="s">
        <v>182</v>
      </c>
      <c r="F313" s="57"/>
      <c r="G313" s="112"/>
      <c r="H313" s="35">
        <f t="shared" si="38"/>
        <v>0</v>
      </c>
      <c r="I313" s="53" t="s">
        <v>586</v>
      </c>
      <c r="J313" s="24" t="str">
        <f t="shared" ca="1" si="32"/>
        <v/>
      </c>
      <c r="K313" s="15" t="str">
        <f t="shared" si="36"/>
        <v>B185rlBType ^ Concrete Splash Strip (150 mm reveal ht, Monolithic Barrier Curb, 750 mm width)SD-223Am</v>
      </c>
      <c r="L313" s="16" t="e">
        <f>MATCH(K313,'[6]Pay Items'!$K$1:$K$649,0)</f>
        <v>#N/A</v>
      </c>
      <c r="M313" s="17" t="str">
        <f t="shared" ca="1" si="33"/>
        <v>F0</v>
      </c>
      <c r="N313" s="17" t="str">
        <f t="shared" ca="1" si="34"/>
        <v>C2</v>
      </c>
      <c r="O313" s="17" t="str">
        <f t="shared" ca="1" si="35"/>
        <v>C2</v>
      </c>
    </row>
    <row r="314" spans="1:15" s="25" customFormat="1" ht="47.25" customHeight="1" x14ac:dyDescent="0.3">
      <c r="A314" s="118" t="s">
        <v>948</v>
      </c>
      <c r="B314" s="44" t="s">
        <v>454</v>
      </c>
      <c r="C314" s="37" t="s">
        <v>1383</v>
      </c>
      <c r="D314" s="43" t="s">
        <v>1073</v>
      </c>
      <c r="E314" s="28" t="s">
        <v>182</v>
      </c>
      <c r="F314" s="57"/>
      <c r="G314" s="112"/>
      <c r="H314" s="35">
        <f t="shared" si="38"/>
        <v>0</v>
      </c>
      <c r="I314" s="53" t="s">
        <v>586</v>
      </c>
      <c r="J314" s="24" t="str">
        <f t="shared" ca="1" si="32"/>
        <v/>
      </c>
      <c r="K314" s="15" t="str">
        <f t="shared" si="36"/>
        <v>B185rlCType ^ Concrete Splash Strip (150 mm reveal ht, Monolithic Modified Barrier Curb, 750 mm width)SD-223ASD-203Bm</v>
      </c>
      <c r="L314" s="16" t="e">
        <f>MATCH(K314,'[6]Pay Items'!$K$1:$K$649,0)</f>
        <v>#N/A</v>
      </c>
      <c r="M314" s="17" t="str">
        <f t="shared" ca="1" si="33"/>
        <v>F0</v>
      </c>
      <c r="N314" s="17" t="str">
        <f t="shared" ca="1" si="34"/>
        <v>C2</v>
      </c>
      <c r="O314" s="17" t="str">
        <f t="shared" ca="1" si="35"/>
        <v>C2</v>
      </c>
    </row>
    <row r="315" spans="1:15" s="25" customFormat="1" ht="48.75" customHeight="1" x14ac:dyDescent="0.3">
      <c r="A315" s="118" t="s">
        <v>1074</v>
      </c>
      <c r="B315" s="44" t="s">
        <v>454</v>
      </c>
      <c r="C315" s="37" t="s">
        <v>1418</v>
      </c>
      <c r="D315" s="43" t="s">
        <v>1073</v>
      </c>
      <c r="E315" s="28" t="s">
        <v>182</v>
      </c>
      <c r="F315" s="57"/>
      <c r="G315" s="112"/>
      <c r="H315" s="35">
        <f t="shared" si="38"/>
        <v>0</v>
      </c>
      <c r="I315" s="53" t="s">
        <v>586</v>
      </c>
      <c r="J315" s="24" t="str">
        <f t="shared" ca="1" si="32"/>
        <v/>
      </c>
      <c r="K315" s="15" t="str">
        <f t="shared" si="36"/>
        <v>B185rlC1Type ^ Concrete Splash Strip (180 mm reveal ht, Monolithic Modified Barrier Curb, 750 mm width)SD-223ASD-203Bm</v>
      </c>
      <c r="L315" s="16" t="e">
        <f>MATCH(K315,'[6]Pay Items'!$K$1:$K$649,0)</f>
        <v>#N/A</v>
      </c>
      <c r="M315" s="17" t="str">
        <f t="shared" ca="1" si="33"/>
        <v>F0</v>
      </c>
      <c r="N315" s="17" t="str">
        <f t="shared" ca="1" si="34"/>
        <v>C2</v>
      </c>
      <c r="O315" s="17" t="str">
        <f t="shared" ca="1" si="35"/>
        <v>C2</v>
      </c>
    </row>
    <row r="316" spans="1:15" s="25" customFormat="1" ht="43.9" customHeight="1" x14ac:dyDescent="0.3">
      <c r="A316" s="118" t="s">
        <v>949</v>
      </c>
      <c r="B316" s="44" t="s">
        <v>313</v>
      </c>
      <c r="C316" s="37" t="s">
        <v>1384</v>
      </c>
      <c r="D316" s="43" t="s">
        <v>709</v>
      </c>
      <c r="E316" s="28" t="s">
        <v>182</v>
      </c>
      <c r="F316" s="57"/>
      <c r="G316" s="112"/>
      <c r="H316" s="35">
        <f t="shared" si="38"/>
        <v>0</v>
      </c>
      <c r="I316" s="53"/>
      <c r="J316" s="24" t="str">
        <f t="shared" ca="1" si="32"/>
        <v/>
      </c>
      <c r="K316" s="15" t="str">
        <f t="shared" si="36"/>
        <v>B185rlDType ^ Concrete Splash Strip, (Separate, 600 mm width)SD-223Bm</v>
      </c>
      <c r="L316" s="16" t="e">
        <f>MATCH(K316,'[6]Pay Items'!$K$1:$K$649,0)</f>
        <v>#N/A</v>
      </c>
      <c r="M316" s="17" t="str">
        <f t="shared" ca="1" si="33"/>
        <v>F0</v>
      </c>
      <c r="N316" s="17" t="str">
        <f t="shared" ca="1" si="34"/>
        <v>C2</v>
      </c>
      <c r="O316" s="17" t="str">
        <f t="shared" ca="1" si="35"/>
        <v>C2</v>
      </c>
    </row>
    <row r="317" spans="1:15" s="25" customFormat="1" ht="43.9" customHeight="1" x14ac:dyDescent="0.3">
      <c r="A317" s="118" t="s">
        <v>474</v>
      </c>
      <c r="B317" s="38" t="s">
        <v>169</v>
      </c>
      <c r="C317" s="37" t="s">
        <v>1419</v>
      </c>
      <c r="D317" s="43" t="s">
        <v>1420</v>
      </c>
      <c r="E317" s="28" t="s">
        <v>182</v>
      </c>
      <c r="F317" s="57"/>
      <c r="G317" s="112"/>
      <c r="H317" s="35">
        <f t="shared" si="38"/>
        <v>0</v>
      </c>
      <c r="I317" s="53" t="s">
        <v>1421</v>
      </c>
      <c r="J317" s="24" t="str">
        <f t="shared" ca="1" si="32"/>
        <v/>
      </c>
      <c r="K317" s="15" t="str">
        <f t="shared" si="36"/>
        <v>B188Supply and Installation of Dowel Assemblies ^CW 3310-R18m</v>
      </c>
      <c r="L317" s="16" t="e">
        <f>MATCH(K317,'[6]Pay Items'!$K$1:$K$649,0)</f>
        <v>#N/A</v>
      </c>
      <c r="M317" s="17" t="str">
        <f t="shared" ca="1" si="33"/>
        <v>F0</v>
      </c>
      <c r="N317" s="17" t="str">
        <f t="shared" ca="1" si="34"/>
        <v>C2</v>
      </c>
      <c r="O317" s="17" t="str">
        <f t="shared" ca="1" si="35"/>
        <v>C2</v>
      </c>
    </row>
    <row r="318" spans="1:15" s="25" customFormat="1" ht="43.9" customHeight="1" x14ac:dyDescent="0.3">
      <c r="A318" s="118" t="s">
        <v>475</v>
      </c>
      <c r="B318" s="38" t="s">
        <v>170</v>
      </c>
      <c r="C318" s="37" t="s">
        <v>165</v>
      </c>
      <c r="D318" s="43" t="s">
        <v>731</v>
      </c>
      <c r="E318" s="28" t="s">
        <v>178</v>
      </c>
      <c r="F318" s="57"/>
      <c r="G318" s="112"/>
      <c r="H318" s="35">
        <f t="shared" si="38"/>
        <v>0</v>
      </c>
      <c r="I318" s="53"/>
      <c r="J318" s="24" t="str">
        <f t="shared" ca="1" si="32"/>
        <v/>
      </c>
      <c r="K318" s="15" t="str">
        <f t="shared" si="36"/>
        <v>B189Regrading Existing Interlocking Paving StonesCW 3330-R5m²</v>
      </c>
      <c r="L318" s="16" t="e">
        <f>MATCH(K318,'[6]Pay Items'!$K$1:$K$649,0)</f>
        <v>#N/A</v>
      </c>
      <c r="M318" s="17" t="str">
        <f t="shared" ca="1" si="33"/>
        <v>F0</v>
      </c>
      <c r="N318" s="17" t="str">
        <f t="shared" ca="1" si="34"/>
        <v>C2</v>
      </c>
      <c r="O318" s="17" t="str">
        <f t="shared" ca="1" si="35"/>
        <v>C2</v>
      </c>
    </row>
    <row r="319" spans="1:15" s="25" customFormat="1" ht="43.9" customHeight="1" x14ac:dyDescent="0.3">
      <c r="A319" s="118" t="s">
        <v>476</v>
      </c>
      <c r="B319" s="38" t="s">
        <v>171</v>
      </c>
      <c r="C319" s="37" t="s">
        <v>362</v>
      </c>
      <c r="D319" s="43" t="s">
        <v>1608</v>
      </c>
      <c r="E319" s="28"/>
      <c r="F319" s="57"/>
      <c r="G319" s="116"/>
      <c r="H319" s="35"/>
      <c r="I319" s="53"/>
      <c r="J319" s="24" t="str">
        <f t="shared" ca="1" si="32"/>
        <v>LOCKED</v>
      </c>
      <c r="K319" s="15" t="str">
        <f t="shared" si="36"/>
        <v>B190Construction of Asphaltic Concrete OverlayCW 3410-R12, E^</v>
      </c>
      <c r="L319" s="16" t="e">
        <f>MATCH(K319,'[6]Pay Items'!$K$1:$K$649,0)</f>
        <v>#N/A</v>
      </c>
      <c r="M319" s="17" t="str">
        <f t="shared" ca="1" si="33"/>
        <v>F0</v>
      </c>
      <c r="N319" s="17" t="str">
        <f t="shared" ca="1" si="34"/>
        <v>C2</v>
      </c>
      <c r="O319" s="17" t="str">
        <f t="shared" ca="1" si="35"/>
        <v>C2</v>
      </c>
    </row>
    <row r="320" spans="1:15" s="25" customFormat="1" ht="29.25" customHeight="1" x14ac:dyDescent="0.3">
      <c r="A320" s="118" t="s">
        <v>477</v>
      </c>
      <c r="B320" s="44" t="s">
        <v>350</v>
      </c>
      <c r="C320" s="37" t="s">
        <v>363</v>
      </c>
      <c r="D320" s="43"/>
      <c r="E320" s="28"/>
      <c r="F320" s="57"/>
      <c r="G320" s="116"/>
      <c r="H320" s="35"/>
      <c r="I320" s="53"/>
      <c r="J320" s="24" t="str">
        <f t="shared" ca="1" si="32"/>
        <v>LOCKED</v>
      </c>
      <c r="K320" s="15" t="str">
        <f t="shared" si="36"/>
        <v>B191Main Line Paving</v>
      </c>
      <c r="L320" s="16" t="e">
        <f>MATCH(K320,'[6]Pay Items'!$K$1:$K$649,0)</f>
        <v>#N/A</v>
      </c>
      <c r="M320" s="17" t="str">
        <f t="shared" ca="1" si="33"/>
        <v>F0</v>
      </c>
      <c r="N320" s="17" t="str">
        <f t="shared" ca="1" si="34"/>
        <v>C2</v>
      </c>
      <c r="O320" s="17" t="str">
        <f t="shared" ca="1" si="35"/>
        <v>C2</v>
      </c>
    </row>
    <row r="321" spans="1:15" s="25" customFormat="1" ht="29.25" customHeight="1" x14ac:dyDescent="0.3">
      <c r="A321" s="118" t="s">
        <v>478</v>
      </c>
      <c r="B321" s="65" t="s">
        <v>699</v>
      </c>
      <c r="C321" s="37" t="s">
        <v>718</v>
      </c>
      <c r="D321" s="43"/>
      <c r="E321" s="28" t="s">
        <v>180</v>
      </c>
      <c r="F321" s="57"/>
      <c r="G321" s="112"/>
      <c r="H321" s="35">
        <f>ROUND(G321*F321,2)</f>
        <v>0</v>
      </c>
      <c r="I321" s="53"/>
      <c r="J321" s="24" t="str">
        <f t="shared" ca="1" si="32"/>
        <v/>
      </c>
      <c r="K321" s="15" t="str">
        <f t="shared" si="36"/>
        <v>B192Type Itonne</v>
      </c>
      <c r="L321" s="16" t="e">
        <f>MATCH(K321,'[6]Pay Items'!$K$1:$K$649,0)</f>
        <v>#N/A</v>
      </c>
      <c r="M321" s="17" t="str">
        <f t="shared" ca="1" si="33"/>
        <v>F0</v>
      </c>
      <c r="N321" s="17" t="str">
        <f t="shared" ca="1" si="34"/>
        <v>C2</v>
      </c>
      <c r="O321" s="17" t="str">
        <f t="shared" ca="1" si="35"/>
        <v>C2</v>
      </c>
    </row>
    <row r="322" spans="1:15" s="25" customFormat="1" ht="29.25" customHeight="1" x14ac:dyDescent="0.3">
      <c r="A322" s="118" t="s">
        <v>479</v>
      </c>
      <c r="B322" s="65" t="s">
        <v>701</v>
      </c>
      <c r="C322" s="37" t="s">
        <v>717</v>
      </c>
      <c r="D322" s="43"/>
      <c r="E322" s="28" t="s">
        <v>180</v>
      </c>
      <c r="F322" s="57"/>
      <c r="G322" s="112"/>
      <c r="H322" s="35">
        <f>ROUND(G322*F322,2)</f>
        <v>0</v>
      </c>
      <c r="I322" s="53"/>
      <c r="J322" s="24" t="str">
        <f t="shared" ca="1" si="32"/>
        <v/>
      </c>
      <c r="K322" s="15" t="str">
        <f t="shared" si="36"/>
        <v>B193Type IAtonne</v>
      </c>
      <c r="L322" s="16" t="e">
        <f>MATCH(K322,'[6]Pay Items'!$K$1:$K$649,0)</f>
        <v>#N/A</v>
      </c>
      <c r="M322" s="17" t="str">
        <f t="shared" ca="1" si="33"/>
        <v>F0</v>
      </c>
      <c r="N322" s="17" t="str">
        <f t="shared" ca="1" si="34"/>
        <v>C2</v>
      </c>
      <c r="O322" s="17" t="str">
        <f t="shared" ca="1" si="35"/>
        <v>C2</v>
      </c>
    </row>
    <row r="323" spans="1:15" s="25" customFormat="1" ht="29.25" customHeight="1" x14ac:dyDescent="0.3">
      <c r="A323" s="118" t="s">
        <v>1588</v>
      </c>
      <c r="B323" s="65" t="s">
        <v>703</v>
      </c>
      <c r="C323" s="37" t="s">
        <v>1589</v>
      </c>
      <c r="D323" s="43"/>
      <c r="E323" s="28" t="s">
        <v>180</v>
      </c>
      <c r="F323" s="57"/>
      <c r="G323" s="112"/>
      <c r="H323" s="35">
        <f>ROUND(G323*F323,2)</f>
        <v>0</v>
      </c>
      <c r="I323" s="53"/>
      <c r="J323" s="24" t="str">
        <f t="shared" ref="J323:J386" ca="1" si="39">IF(CELL("protect",$G323)=1, "LOCKED", "")</f>
        <v/>
      </c>
      <c r="K323" s="15" t="str">
        <f t="shared" si="36"/>
        <v>B193AType MS1tonne</v>
      </c>
      <c r="L323" s="16" t="e">
        <f>MATCH(K323,'[6]Pay Items'!$K$1:$K$649,0)</f>
        <v>#N/A</v>
      </c>
      <c r="M323" s="17" t="str">
        <f t="shared" ref="M323:M386" ca="1" si="40">CELL("format",$F323)</f>
        <v>F0</v>
      </c>
      <c r="N323" s="17" t="str">
        <f t="shared" ref="N323:N386" ca="1" si="41">CELL("format",$G323)</f>
        <v>C2</v>
      </c>
      <c r="O323" s="17" t="str">
        <f t="shared" ref="O323:O386" ca="1" si="42">CELL("format",$H323)</f>
        <v>C2</v>
      </c>
    </row>
    <row r="324" spans="1:15" s="25" customFormat="1" ht="29.25" customHeight="1" x14ac:dyDescent="0.3">
      <c r="A324" s="118" t="s">
        <v>1590</v>
      </c>
      <c r="B324" s="65" t="s">
        <v>725</v>
      </c>
      <c r="C324" s="37" t="s">
        <v>1591</v>
      </c>
      <c r="D324" s="43"/>
      <c r="E324" s="28" t="s">
        <v>180</v>
      </c>
      <c r="F324" s="57"/>
      <c r="G324" s="112"/>
      <c r="H324" s="35">
        <f>ROUND(G324*F324,2)</f>
        <v>0</v>
      </c>
      <c r="I324" s="53"/>
      <c r="J324" s="24" t="str">
        <f t="shared" ca="1" si="39"/>
        <v/>
      </c>
      <c r="K324" s="15" t="str">
        <f t="shared" ref="K324:K387" si="43">CLEAN(CONCATENATE(TRIM($A324),TRIM($C324),IF(LEFT($D324)&lt;&gt;"E",TRIM($D324),),TRIM($E324)))</f>
        <v>B193BType MS2tonne</v>
      </c>
      <c r="L324" s="16" t="e">
        <f>MATCH(K324,'[6]Pay Items'!$K$1:$K$649,0)</f>
        <v>#N/A</v>
      </c>
      <c r="M324" s="17" t="str">
        <f t="shared" ca="1" si="40"/>
        <v>F0</v>
      </c>
      <c r="N324" s="17" t="str">
        <f t="shared" ca="1" si="41"/>
        <v>C2</v>
      </c>
      <c r="O324" s="17" t="str">
        <f t="shared" ca="1" si="42"/>
        <v>C2</v>
      </c>
    </row>
    <row r="325" spans="1:15" s="25" customFormat="1" ht="29.25" customHeight="1" x14ac:dyDescent="0.3">
      <c r="A325" s="118" t="s">
        <v>480</v>
      </c>
      <c r="B325" s="44" t="s">
        <v>351</v>
      </c>
      <c r="C325" s="37" t="s">
        <v>364</v>
      </c>
      <c r="D325" s="43"/>
      <c r="E325" s="28"/>
      <c r="F325" s="57"/>
      <c r="G325" s="116"/>
      <c r="H325" s="35"/>
      <c r="I325" s="53"/>
      <c r="J325" s="24" t="str">
        <f t="shared" ca="1" si="39"/>
        <v>LOCKED</v>
      </c>
      <c r="K325" s="15" t="str">
        <f t="shared" si="43"/>
        <v>B194Tie-ins and Approaches</v>
      </c>
      <c r="L325" s="16" t="e">
        <f>MATCH(K325,'[6]Pay Items'!$K$1:$K$649,0)</f>
        <v>#N/A</v>
      </c>
      <c r="M325" s="17" t="str">
        <f t="shared" ca="1" si="40"/>
        <v>F0</v>
      </c>
      <c r="N325" s="17" t="str">
        <f t="shared" ca="1" si="41"/>
        <v>C2</v>
      </c>
      <c r="O325" s="17" t="str">
        <f t="shared" ca="1" si="42"/>
        <v>C2</v>
      </c>
    </row>
    <row r="326" spans="1:15" s="25" customFormat="1" ht="29.25" customHeight="1" x14ac:dyDescent="0.3">
      <c r="A326" s="118" t="s">
        <v>481</v>
      </c>
      <c r="B326" s="65" t="s">
        <v>699</v>
      </c>
      <c r="C326" s="37" t="s">
        <v>717</v>
      </c>
      <c r="D326" s="43"/>
      <c r="E326" s="28" t="s">
        <v>180</v>
      </c>
      <c r="F326" s="57"/>
      <c r="G326" s="112"/>
      <c r="H326" s="35">
        <f t="shared" ref="H326:H332" si="44">ROUND(G326*F326,2)</f>
        <v>0</v>
      </c>
      <c r="I326" s="53"/>
      <c r="J326" s="24" t="str">
        <f t="shared" ca="1" si="39"/>
        <v/>
      </c>
      <c r="K326" s="15" t="str">
        <f t="shared" si="43"/>
        <v>B195Type IAtonne</v>
      </c>
      <c r="L326" s="16" t="e">
        <f>MATCH(K326,'[6]Pay Items'!$K$1:$K$649,0)</f>
        <v>#N/A</v>
      </c>
      <c r="M326" s="17" t="str">
        <f t="shared" ca="1" si="40"/>
        <v>F0</v>
      </c>
      <c r="N326" s="17" t="str">
        <f t="shared" ca="1" si="41"/>
        <v>C2</v>
      </c>
      <c r="O326" s="17" t="str">
        <f t="shared" ca="1" si="42"/>
        <v>C2</v>
      </c>
    </row>
    <row r="327" spans="1:15" s="25" customFormat="1" ht="29.25" customHeight="1" x14ac:dyDescent="0.3">
      <c r="A327" s="118" t="s">
        <v>1592</v>
      </c>
      <c r="B327" s="65" t="s">
        <v>701</v>
      </c>
      <c r="C327" s="37" t="s">
        <v>1589</v>
      </c>
      <c r="D327" s="43"/>
      <c r="E327" s="28" t="s">
        <v>180</v>
      </c>
      <c r="F327" s="57"/>
      <c r="G327" s="112"/>
      <c r="H327" s="35">
        <f t="shared" si="44"/>
        <v>0</v>
      </c>
      <c r="I327" s="53"/>
      <c r="J327" s="24" t="str">
        <f t="shared" ca="1" si="39"/>
        <v/>
      </c>
      <c r="K327" s="15" t="str">
        <f t="shared" si="43"/>
        <v>B195AType MS1tonne</v>
      </c>
      <c r="L327" s="16" t="e">
        <f>MATCH(K327,'[6]Pay Items'!$K$1:$K$649,0)</f>
        <v>#N/A</v>
      </c>
      <c r="M327" s="17" t="str">
        <f t="shared" ca="1" si="40"/>
        <v>F0</v>
      </c>
      <c r="N327" s="17" t="str">
        <f t="shared" ca="1" si="41"/>
        <v>C2</v>
      </c>
      <c r="O327" s="17" t="str">
        <f t="shared" ca="1" si="42"/>
        <v>C2</v>
      </c>
    </row>
    <row r="328" spans="1:15" s="25" customFormat="1" ht="29.25" customHeight="1" x14ac:dyDescent="0.3">
      <c r="A328" s="118" t="s">
        <v>1593</v>
      </c>
      <c r="B328" s="65" t="s">
        <v>703</v>
      </c>
      <c r="C328" s="37" t="s">
        <v>1591</v>
      </c>
      <c r="D328" s="43"/>
      <c r="E328" s="28" t="s">
        <v>180</v>
      </c>
      <c r="F328" s="57"/>
      <c r="G328" s="112"/>
      <c r="H328" s="35">
        <f t="shared" si="44"/>
        <v>0</v>
      </c>
      <c r="I328" s="53"/>
      <c r="J328" s="24" t="str">
        <f t="shared" ca="1" si="39"/>
        <v/>
      </c>
      <c r="K328" s="15" t="str">
        <f t="shared" si="43"/>
        <v>B195BType MS2tonne</v>
      </c>
      <c r="L328" s="16" t="e">
        <f>MATCH(K328,'[6]Pay Items'!$K$1:$K$649,0)</f>
        <v>#N/A</v>
      </c>
      <c r="M328" s="17" t="str">
        <f t="shared" ca="1" si="40"/>
        <v>F0</v>
      </c>
      <c r="N328" s="17" t="str">
        <f t="shared" ca="1" si="41"/>
        <v>C2</v>
      </c>
      <c r="O328" s="17" t="str">
        <f t="shared" ca="1" si="42"/>
        <v>C2</v>
      </c>
    </row>
    <row r="329" spans="1:15" s="25" customFormat="1" ht="29.25" customHeight="1" x14ac:dyDescent="0.3">
      <c r="A329" s="118" t="s">
        <v>482</v>
      </c>
      <c r="B329" s="65" t="s">
        <v>725</v>
      </c>
      <c r="C329" s="37" t="s">
        <v>718</v>
      </c>
      <c r="D329" s="43"/>
      <c r="E329" s="28" t="s">
        <v>180</v>
      </c>
      <c r="F329" s="57"/>
      <c r="G329" s="112"/>
      <c r="H329" s="35">
        <f t="shared" si="44"/>
        <v>0</v>
      </c>
      <c r="I329" s="53"/>
      <c r="J329" s="24" t="str">
        <f t="shared" ca="1" si="39"/>
        <v/>
      </c>
      <c r="K329" s="15" t="str">
        <f t="shared" si="43"/>
        <v>B196Type Itonne</v>
      </c>
      <c r="L329" s="16" t="e">
        <f>MATCH(K329,'[6]Pay Items'!$K$1:$K$649,0)</f>
        <v>#N/A</v>
      </c>
      <c r="M329" s="17" t="str">
        <f t="shared" ca="1" si="40"/>
        <v>F0</v>
      </c>
      <c r="N329" s="17" t="str">
        <f t="shared" ca="1" si="41"/>
        <v>C2</v>
      </c>
      <c r="O329" s="17" t="str">
        <f t="shared" ca="1" si="42"/>
        <v>C2</v>
      </c>
    </row>
    <row r="330" spans="1:15" s="25" customFormat="1" ht="29.25" customHeight="1" x14ac:dyDescent="0.3">
      <c r="A330" s="118" t="s">
        <v>483</v>
      </c>
      <c r="B330" s="65" t="s">
        <v>1053</v>
      </c>
      <c r="C330" s="37" t="s">
        <v>719</v>
      </c>
      <c r="D330" s="43"/>
      <c r="E330" s="28" t="s">
        <v>180</v>
      </c>
      <c r="F330" s="57"/>
      <c r="G330" s="112"/>
      <c r="H330" s="35">
        <f t="shared" si="44"/>
        <v>0</v>
      </c>
      <c r="I330" s="53"/>
      <c r="J330" s="24" t="str">
        <f t="shared" ca="1" si="39"/>
        <v/>
      </c>
      <c r="K330" s="15" t="str">
        <f t="shared" si="43"/>
        <v>B197Type IItonne</v>
      </c>
      <c r="L330" s="16" t="e">
        <f>MATCH(K330,'[6]Pay Items'!$K$1:$K$649,0)</f>
        <v>#N/A</v>
      </c>
      <c r="M330" s="17" t="str">
        <f t="shared" ca="1" si="40"/>
        <v>F0</v>
      </c>
      <c r="N330" s="17" t="str">
        <f t="shared" ca="1" si="41"/>
        <v>C2</v>
      </c>
      <c r="O330" s="17" t="str">
        <f t="shared" ca="1" si="42"/>
        <v>C2</v>
      </c>
    </row>
    <row r="331" spans="1:15" s="25" customFormat="1" ht="40" customHeight="1" x14ac:dyDescent="0.3">
      <c r="A331" s="118" t="s">
        <v>484</v>
      </c>
      <c r="B331" s="38" t="s">
        <v>370</v>
      </c>
      <c r="C331" s="37" t="s">
        <v>195</v>
      </c>
      <c r="D331" s="43" t="s">
        <v>1072</v>
      </c>
      <c r="E331" s="28" t="s">
        <v>180</v>
      </c>
      <c r="F331" s="57"/>
      <c r="G331" s="112"/>
      <c r="H331" s="35">
        <f t="shared" si="44"/>
        <v>0</v>
      </c>
      <c r="I331" s="53"/>
      <c r="J331" s="24" t="str">
        <f t="shared" ca="1" si="39"/>
        <v/>
      </c>
      <c r="K331" s="15" t="str">
        <f t="shared" si="43"/>
        <v>B198Construction of Asphaltic Concrete Base Course (Type III)CW 3410-R12tonne</v>
      </c>
      <c r="L331" s="16" t="e">
        <f>MATCH(K331,'[6]Pay Items'!$K$1:$K$649,0)</f>
        <v>#N/A</v>
      </c>
      <c r="M331" s="17" t="str">
        <f t="shared" ca="1" si="40"/>
        <v>F0</v>
      </c>
      <c r="N331" s="17" t="str">
        <f t="shared" ca="1" si="41"/>
        <v>C2</v>
      </c>
      <c r="O331" s="17" t="str">
        <f t="shared" ca="1" si="42"/>
        <v>C2</v>
      </c>
    </row>
    <row r="332" spans="1:15" s="25" customFormat="1" ht="35.25" customHeight="1" x14ac:dyDescent="0.3">
      <c r="A332" s="118" t="s">
        <v>485</v>
      </c>
      <c r="B332" s="38" t="s">
        <v>206</v>
      </c>
      <c r="C332" s="37" t="s">
        <v>365</v>
      </c>
      <c r="D332" s="43" t="s">
        <v>1608</v>
      </c>
      <c r="E332" s="28" t="s">
        <v>178</v>
      </c>
      <c r="F332" s="57"/>
      <c r="G332" s="112"/>
      <c r="H332" s="35">
        <f t="shared" si="44"/>
        <v>0</v>
      </c>
      <c r="I332" s="53"/>
      <c r="J332" s="24" t="str">
        <f t="shared" ca="1" si="39"/>
        <v/>
      </c>
      <c r="K332" s="15" t="str">
        <f t="shared" si="43"/>
        <v>B199Construction of Asphalt PatchesCW 3410-R12, E^m²</v>
      </c>
      <c r="L332" s="16" t="e">
        <f>MATCH(K332,'[6]Pay Items'!$K$1:$K$649,0)</f>
        <v>#N/A</v>
      </c>
      <c r="M332" s="17" t="str">
        <f t="shared" ca="1" si="40"/>
        <v>F0</v>
      </c>
      <c r="N332" s="17" t="str">
        <f t="shared" ca="1" si="41"/>
        <v>C2</v>
      </c>
      <c r="O332" s="17" t="str">
        <f t="shared" ca="1" si="42"/>
        <v>C2</v>
      </c>
    </row>
    <row r="333" spans="1:15" s="25" customFormat="1" ht="30" customHeight="1" x14ac:dyDescent="0.3">
      <c r="A333" s="118" t="s">
        <v>486</v>
      </c>
      <c r="B333" s="38" t="s">
        <v>312</v>
      </c>
      <c r="C333" s="37" t="s">
        <v>99</v>
      </c>
      <c r="D333" s="43" t="s">
        <v>958</v>
      </c>
      <c r="E333" s="28"/>
      <c r="F333" s="57"/>
      <c r="G333" s="115"/>
      <c r="H333" s="35"/>
      <c r="I333" s="53"/>
      <c r="J333" s="24" t="str">
        <f t="shared" ca="1" si="39"/>
        <v>LOCKED</v>
      </c>
      <c r="K333" s="15" t="str">
        <f t="shared" si="43"/>
        <v>B200Planing of PavementCW 3450-R6</v>
      </c>
      <c r="L333" s="16" t="e">
        <f>MATCH(K333,'[6]Pay Items'!$K$1:$K$649,0)</f>
        <v>#N/A</v>
      </c>
      <c r="M333" s="17" t="str">
        <f t="shared" ca="1" si="40"/>
        <v>F0</v>
      </c>
      <c r="N333" s="17" t="str">
        <f t="shared" ca="1" si="41"/>
        <v>G</v>
      </c>
      <c r="O333" s="17" t="str">
        <f t="shared" ca="1" si="42"/>
        <v>C2</v>
      </c>
    </row>
    <row r="334" spans="1:15" s="25" customFormat="1" ht="30" customHeight="1" x14ac:dyDescent="0.3">
      <c r="A334" s="118" t="s">
        <v>487</v>
      </c>
      <c r="B334" s="44" t="s">
        <v>350</v>
      </c>
      <c r="C334" s="37" t="s">
        <v>1003</v>
      </c>
      <c r="D334" s="43" t="s">
        <v>173</v>
      </c>
      <c r="E334" s="28" t="s">
        <v>178</v>
      </c>
      <c r="F334" s="57"/>
      <c r="G334" s="112"/>
      <c r="H334" s="35">
        <f t="shared" ref="H334:H345" si="45">ROUND(G334*F334,2)</f>
        <v>0</v>
      </c>
      <c r="I334" s="53"/>
      <c r="J334" s="24" t="str">
        <f t="shared" ca="1" si="39"/>
        <v/>
      </c>
      <c r="K334" s="15" t="str">
        <f t="shared" si="43"/>
        <v>B2011 - 50 mm Depth (Asphalt)m²</v>
      </c>
      <c r="L334" s="16" t="e">
        <f>MATCH(K334,'[6]Pay Items'!$K$1:$K$649,0)</f>
        <v>#N/A</v>
      </c>
      <c r="M334" s="17" t="str">
        <f t="shared" ca="1" si="40"/>
        <v>F0</v>
      </c>
      <c r="N334" s="17" t="str">
        <f t="shared" ca="1" si="41"/>
        <v>C2</v>
      </c>
      <c r="O334" s="17" t="str">
        <f t="shared" ca="1" si="42"/>
        <v>C2</v>
      </c>
    </row>
    <row r="335" spans="1:15" s="25" customFormat="1" ht="30" customHeight="1" x14ac:dyDescent="0.3">
      <c r="A335" s="118" t="s">
        <v>488</v>
      </c>
      <c r="B335" s="44" t="s">
        <v>351</v>
      </c>
      <c r="C335" s="37" t="s">
        <v>94</v>
      </c>
      <c r="D335" s="43" t="s">
        <v>173</v>
      </c>
      <c r="E335" s="28" t="s">
        <v>178</v>
      </c>
      <c r="F335" s="57"/>
      <c r="G335" s="112"/>
      <c r="H335" s="35">
        <f t="shared" si="45"/>
        <v>0</v>
      </c>
      <c r="I335" s="53"/>
      <c r="J335" s="24" t="str">
        <f t="shared" ca="1" si="39"/>
        <v/>
      </c>
      <c r="K335" s="15" t="str">
        <f t="shared" si="43"/>
        <v>B20250 - 100 mm Depth (Asphalt)m²</v>
      </c>
      <c r="L335" s="16" t="e">
        <f>MATCH(K335,'[6]Pay Items'!$K$1:$K$649,0)</f>
        <v>#N/A</v>
      </c>
      <c r="M335" s="17" t="str">
        <f t="shared" ca="1" si="40"/>
        <v>F0</v>
      </c>
      <c r="N335" s="17" t="str">
        <f t="shared" ca="1" si="41"/>
        <v>C2</v>
      </c>
      <c r="O335" s="17" t="str">
        <f t="shared" ca="1" si="42"/>
        <v>C2</v>
      </c>
    </row>
    <row r="336" spans="1:15" s="25" customFormat="1" ht="30" customHeight="1" x14ac:dyDescent="0.3">
      <c r="A336" s="118" t="s">
        <v>568</v>
      </c>
      <c r="B336" s="44" t="s">
        <v>352</v>
      </c>
      <c r="C336" s="37" t="s">
        <v>1004</v>
      </c>
      <c r="D336" s="43" t="s">
        <v>173</v>
      </c>
      <c r="E336" s="28" t="s">
        <v>178</v>
      </c>
      <c r="F336" s="57"/>
      <c r="G336" s="112"/>
      <c r="H336" s="35">
        <f t="shared" si="45"/>
        <v>0</v>
      </c>
      <c r="I336" s="53"/>
      <c r="J336" s="24" t="str">
        <f t="shared" ca="1" si="39"/>
        <v/>
      </c>
      <c r="K336" s="15" t="str">
        <f t="shared" si="43"/>
        <v>B2031 - 50 mm Depth (Concrete)m²</v>
      </c>
      <c r="L336" s="16" t="e">
        <f>MATCH(K336,'[6]Pay Items'!$K$1:$K$649,0)</f>
        <v>#N/A</v>
      </c>
      <c r="M336" s="17" t="str">
        <f t="shared" ca="1" si="40"/>
        <v>F0</v>
      </c>
      <c r="N336" s="17" t="str">
        <f t="shared" ca="1" si="41"/>
        <v>C2</v>
      </c>
      <c r="O336" s="17" t="str">
        <f t="shared" ca="1" si="42"/>
        <v>C2</v>
      </c>
    </row>
    <row r="337" spans="1:15" s="25" customFormat="1" ht="30" customHeight="1" x14ac:dyDescent="0.3">
      <c r="A337" s="118" t="s">
        <v>569</v>
      </c>
      <c r="B337" s="44" t="s">
        <v>353</v>
      </c>
      <c r="C337" s="37" t="s">
        <v>95</v>
      </c>
      <c r="D337" s="43" t="s">
        <v>173</v>
      </c>
      <c r="E337" s="28" t="s">
        <v>178</v>
      </c>
      <c r="F337" s="57"/>
      <c r="G337" s="112"/>
      <c r="H337" s="35">
        <f t="shared" si="45"/>
        <v>0</v>
      </c>
      <c r="I337" s="53"/>
      <c r="J337" s="24" t="str">
        <f t="shared" ca="1" si="39"/>
        <v/>
      </c>
      <c r="K337" s="15" t="str">
        <f t="shared" si="43"/>
        <v>B20450 - 100 mm Depth (Concrete)m²</v>
      </c>
      <c r="L337" s="16" t="e">
        <f>MATCH(K337,'[6]Pay Items'!$K$1:$K$649,0)</f>
        <v>#N/A</v>
      </c>
      <c r="M337" s="17" t="str">
        <f t="shared" ca="1" si="40"/>
        <v>F0</v>
      </c>
      <c r="N337" s="17" t="str">
        <f t="shared" ca="1" si="41"/>
        <v>C2</v>
      </c>
      <c r="O337" s="17" t="str">
        <f t="shared" ca="1" si="42"/>
        <v>C2</v>
      </c>
    </row>
    <row r="338" spans="1:15" s="25" customFormat="1" ht="42" customHeight="1" x14ac:dyDescent="0.3">
      <c r="A338" s="118" t="s">
        <v>570</v>
      </c>
      <c r="B338" s="133" t="s">
        <v>310</v>
      </c>
      <c r="C338" s="120" t="s">
        <v>577</v>
      </c>
      <c r="D338" s="114" t="s">
        <v>1224</v>
      </c>
      <c r="E338" s="128" t="s">
        <v>178</v>
      </c>
      <c r="F338" s="36"/>
      <c r="G338" s="112"/>
      <c r="H338" s="35">
        <f t="shared" si="45"/>
        <v>0</v>
      </c>
      <c r="I338" s="58"/>
      <c r="J338" s="24" t="str">
        <f t="shared" ca="1" si="39"/>
        <v/>
      </c>
      <c r="K338" s="15" t="str">
        <f t="shared" si="43"/>
        <v>B205Moisture Barrier/Stress Absorption Geotextile Fabricm²</v>
      </c>
      <c r="L338" s="16" t="e">
        <f>MATCH(K338,'[6]Pay Items'!$K$1:$K$649,0)</f>
        <v>#N/A</v>
      </c>
      <c r="M338" s="17" t="str">
        <f t="shared" ca="1" si="40"/>
        <v>F0</v>
      </c>
      <c r="N338" s="17" t="str">
        <f t="shared" ca="1" si="41"/>
        <v>C2</v>
      </c>
      <c r="O338" s="17" t="str">
        <f t="shared" ca="1" si="42"/>
        <v>C2</v>
      </c>
    </row>
    <row r="339" spans="1:15" s="25" customFormat="1" ht="39" customHeight="1" x14ac:dyDescent="0.3">
      <c r="A339" s="118" t="s">
        <v>571</v>
      </c>
      <c r="B339" s="38" t="s">
        <v>456</v>
      </c>
      <c r="C339" s="37" t="s">
        <v>1290</v>
      </c>
      <c r="D339" s="43" t="s">
        <v>1422</v>
      </c>
      <c r="E339" s="28"/>
      <c r="F339" s="36"/>
      <c r="G339" s="116"/>
      <c r="H339" s="35">
        <f t="shared" si="45"/>
        <v>0</v>
      </c>
      <c r="I339" s="58"/>
      <c r="J339" s="24" t="str">
        <f t="shared" ca="1" si="39"/>
        <v>LOCKED</v>
      </c>
      <c r="K339" s="15" t="str">
        <f t="shared" si="43"/>
        <v>B206Supply and Install Pavement Repair FabricCW 3140-R1</v>
      </c>
      <c r="L339" s="16" t="e">
        <f>MATCH(K339,'[6]Pay Items'!$K$1:$K$649,0)</f>
        <v>#N/A</v>
      </c>
      <c r="M339" s="17" t="str">
        <f t="shared" ca="1" si="40"/>
        <v>F0</v>
      </c>
      <c r="N339" s="17" t="str">
        <f t="shared" ca="1" si="41"/>
        <v>C2</v>
      </c>
      <c r="O339" s="17" t="str">
        <f t="shared" ca="1" si="42"/>
        <v>C2</v>
      </c>
    </row>
    <row r="340" spans="1:15" s="25" customFormat="1" ht="25.5" customHeight="1" x14ac:dyDescent="0.3">
      <c r="A340" s="118" t="s">
        <v>1286</v>
      </c>
      <c r="B340" s="44" t="s">
        <v>350</v>
      </c>
      <c r="C340" s="37" t="s">
        <v>1288</v>
      </c>
      <c r="D340" s="43"/>
      <c r="E340" s="28" t="s">
        <v>178</v>
      </c>
      <c r="F340" s="36"/>
      <c r="G340" s="112"/>
      <c r="H340" s="35">
        <f t="shared" si="45"/>
        <v>0</v>
      </c>
      <c r="I340" s="58"/>
      <c r="J340" s="24" t="str">
        <f t="shared" ca="1" si="39"/>
        <v/>
      </c>
      <c r="K340" s="15" t="str">
        <f t="shared" si="43"/>
        <v>B206AType Am²</v>
      </c>
      <c r="L340" s="16" t="e">
        <f>MATCH(K340,'[6]Pay Items'!$K$1:$K$649,0)</f>
        <v>#N/A</v>
      </c>
      <c r="M340" s="17" t="str">
        <f t="shared" ca="1" si="40"/>
        <v>F0</v>
      </c>
      <c r="N340" s="17" t="str">
        <f t="shared" ca="1" si="41"/>
        <v>C2</v>
      </c>
      <c r="O340" s="17" t="str">
        <f t="shared" ca="1" si="42"/>
        <v>C2</v>
      </c>
    </row>
    <row r="341" spans="1:15" s="25" customFormat="1" ht="21.75" customHeight="1" x14ac:dyDescent="0.3">
      <c r="A341" s="118" t="s">
        <v>1287</v>
      </c>
      <c r="B341" s="44" t="s">
        <v>351</v>
      </c>
      <c r="C341" s="37" t="s">
        <v>1289</v>
      </c>
      <c r="D341" s="43"/>
      <c r="E341" s="28" t="s">
        <v>178</v>
      </c>
      <c r="F341" s="36"/>
      <c r="G341" s="112"/>
      <c r="H341" s="35">
        <f t="shared" si="45"/>
        <v>0</v>
      </c>
      <c r="I341" s="58"/>
      <c r="J341" s="24" t="str">
        <f t="shared" ca="1" si="39"/>
        <v/>
      </c>
      <c r="K341" s="15" t="str">
        <f t="shared" si="43"/>
        <v>B206BType Bm²</v>
      </c>
      <c r="L341" s="16" t="e">
        <f>MATCH(K341,'[6]Pay Items'!$K$1:$K$649,0)</f>
        <v>#N/A</v>
      </c>
      <c r="M341" s="17" t="str">
        <f t="shared" ca="1" si="40"/>
        <v>F0</v>
      </c>
      <c r="N341" s="17" t="str">
        <f t="shared" ca="1" si="41"/>
        <v>C2</v>
      </c>
      <c r="O341" s="17" t="str">
        <f t="shared" ca="1" si="42"/>
        <v>C2</v>
      </c>
    </row>
    <row r="342" spans="1:15" s="25" customFormat="1" ht="30" customHeight="1" x14ac:dyDescent="0.3">
      <c r="A342" s="118" t="s">
        <v>572</v>
      </c>
      <c r="B342" s="38" t="s">
        <v>311</v>
      </c>
      <c r="C342" s="37" t="s">
        <v>198</v>
      </c>
      <c r="D342" s="43" t="s">
        <v>580</v>
      </c>
      <c r="E342" s="28" t="s">
        <v>178</v>
      </c>
      <c r="F342" s="57"/>
      <c r="G342" s="112"/>
      <c r="H342" s="35">
        <f t="shared" si="45"/>
        <v>0</v>
      </c>
      <c r="I342" s="53"/>
      <c r="J342" s="24" t="str">
        <f t="shared" ca="1" si="39"/>
        <v/>
      </c>
      <c r="K342" s="15" t="str">
        <f t="shared" si="43"/>
        <v>B207Pavement Patchingm²</v>
      </c>
      <c r="L342" s="16" t="e">
        <f>MATCH(K342,'[6]Pay Items'!$K$1:$K$649,0)</f>
        <v>#N/A</v>
      </c>
      <c r="M342" s="17" t="str">
        <f t="shared" ca="1" si="40"/>
        <v>F0</v>
      </c>
      <c r="N342" s="17" t="str">
        <f t="shared" ca="1" si="41"/>
        <v>C2</v>
      </c>
      <c r="O342" s="17" t="str">
        <f t="shared" ca="1" si="42"/>
        <v>C2</v>
      </c>
    </row>
    <row r="343" spans="1:15" s="25" customFormat="1" ht="30" customHeight="1" x14ac:dyDescent="0.3">
      <c r="A343" s="118" t="s">
        <v>573</v>
      </c>
      <c r="B343" s="38" t="s">
        <v>467</v>
      </c>
      <c r="C343" s="37" t="s">
        <v>21</v>
      </c>
      <c r="D343" s="43" t="s">
        <v>1224</v>
      </c>
      <c r="E343" s="28" t="s">
        <v>178</v>
      </c>
      <c r="F343" s="36"/>
      <c r="G343" s="112"/>
      <c r="H343" s="35">
        <f t="shared" si="45"/>
        <v>0</v>
      </c>
      <c r="I343" s="53"/>
      <c r="J343" s="24" t="str">
        <f t="shared" ca="1" si="39"/>
        <v/>
      </c>
      <c r="K343" s="15" t="str">
        <f t="shared" si="43"/>
        <v>B208Crack and Seating Pavementm²</v>
      </c>
      <c r="L343" s="16" t="e">
        <f>MATCH(K343,'[6]Pay Items'!$K$1:$K$649,0)</f>
        <v>#N/A</v>
      </c>
      <c r="M343" s="17" t="str">
        <f t="shared" ca="1" si="40"/>
        <v>F0</v>
      </c>
      <c r="N343" s="17" t="str">
        <f t="shared" ca="1" si="41"/>
        <v>C2</v>
      </c>
      <c r="O343" s="17" t="str">
        <f t="shared" ca="1" si="42"/>
        <v>C2</v>
      </c>
    </row>
    <row r="344" spans="1:15" s="25" customFormat="1" ht="30" customHeight="1" x14ac:dyDescent="0.3">
      <c r="A344" s="118" t="s">
        <v>574</v>
      </c>
      <c r="B344" s="38" t="s">
        <v>615</v>
      </c>
      <c r="C344" s="37" t="s">
        <v>578</v>
      </c>
      <c r="D344" s="43" t="s">
        <v>1224</v>
      </c>
      <c r="E344" s="28" t="s">
        <v>182</v>
      </c>
      <c r="F344" s="36"/>
      <c r="G344" s="112"/>
      <c r="H344" s="35">
        <f t="shared" si="45"/>
        <v>0</v>
      </c>
      <c r="I344" s="53"/>
      <c r="J344" s="24" t="str">
        <f t="shared" ca="1" si="39"/>
        <v/>
      </c>
      <c r="K344" s="15" t="str">
        <f t="shared" si="43"/>
        <v>B209Partial Depth Saw-Cuttingm</v>
      </c>
      <c r="L344" s="16" t="e">
        <f>MATCH(K344,'[6]Pay Items'!$K$1:$K$649,0)</f>
        <v>#N/A</v>
      </c>
      <c r="M344" s="17" t="str">
        <f t="shared" ca="1" si="40"/>
        <v>F0</v>
      </c>
      <c r="N344" s="17" t="str">
        <f t="shared" ca="1" si="41"/>
        <v>C2</v>
      </c>
      <c r="O344" s="17" t="str">
        <f t="shared" ca="1" si="42"/>
        <v>C2</v>
      </c>
    </row>
    <row r="345" spans="1:15" s="25" customFormat="1" ht="30" customHeight="1" x14ac:dyDescent="0.3">
      <c r="A345" s="118" t="s">
        <v>874</v>
      </c>
      <c r="B345" s="38" t="s">
        <v>875</v>
      </c>
      <c r="C345" s="37" t="s">
        <v>908</v>
      </c>
      <c r="D345" s="43" t="s">
        <v>959</v>
      </c>
      <c r="E345" s="28" t="s">
        <v>181</v>
      </c>
      <c r="F345" s="36"/>
      <c r="G345" s="112"/>
      <c r="H345" s="35">
        <f t="shared" si="45"/>
        <v>0</v>
      </c>
      <c r="I345" s="53"/>
      <c r="J345" s="24" t="str">
        <f t="shared" ca="1" si="39"/>
        <v/>
      </c>
      <c r="K345" s="15" t="str">
        <f t="shared" si="43"/>
        <v>B219Detectable Warning Surface TilesCW 3326-R3each</v>
      </c>
      <c r="L345" s="16" t="e">
        <f>MATCH(K345,'[6]Pay Items'!$K$1:$K$649,0)</f>
        <v>#N/A</v>
      </c>
      <c r="M345" s="17" t="str">
        <f t="shared" ca="1" si="40"/>
        <v>F0</v>
      </c>
      <c r="N345" s="17" t="str">
        <f t="shared" ca="1" si="41"/>
        <v>C2</v>
      </c>
      <c r="O345" s="17" t="str">
        <f t="shared" ca="1" si="42"/>
        <v>C2</v>
      </c>
    </row>
    <row r="346" spans="1:15" s="25" customFormat="1" ht="40" customHeight="1" thickBot="1" x14ac:dyDescent="0.35">
      <c r="A346" s="118" t="s">
        <v>909</v>
      </c>
      <c r="B346" s="38" t="s">
        <v>204</v>
      </c>
      <c r="C346" s="61" t="s">
        <v>205</v>
      </c>
      <c r="D346" s="62"/>
      <c r="E346" s="63"/>
      <c r="F346" s="60"/>
      <c r="G346" s="115"/>
      <c r="H346" s="35">
        <f>SUM(H68:H345)</f>
        <v>0</v>
      </c>
      <c r="I346" s="53"/>
      <c r="J346" s="24" t="str">
        <f t="shared" ca="1" si="39"/>
        <v>LOCKED</v>
      </c>
      <c r="K346" s="15" t="str">
        <f t="shared" si="43"/>
        <v>B221LAST USED CODE FOR SECTION</v>
      </c>
      <c r="L346" s="16" t="e">
        <f>MATCH(K346,'[6]Pay Items'!$K$1:$K$649,0)</f>
        <v>#N/A</v>
      </c>
      <c r="M346" s="17" t="str">
        <f t="shared" ca="1" si="40"/>
        <v>F0</v>
      </c>
      <c r="N346" s="17" t="str">
        <f t="shared" ca="1" si="41"/>
        <v>G</v>
      </c>
      <c r="O346" s="17" t="str">
        <f t="shared" ca="1" si="42"/>
        <v>C2</v>
      </c>
    </row>
    <row r="347" spans="1:15" s="25" customFormat="1" ht="34.5" customHeight="1" thickTop="1" x14ac:dyDescent="0.35">
      <c r="A347" s="109"/>
      <c r="B347" s="49" t="s">
        <v>368</v>
      </c>
      <c r="C347" s="50" t="s">
        <v>720</v>
      </c>
      <c r="D347" s="29"/>
      <c r="E347" s="29"/>
      <c r="F347" s="29"/>
      <c r="G347" s="110"/>
      <c r="H347" s="52"/>
      <c r="I347" s="53"/>
      <c r="J347" s="24" t="str">
        <f t="shared" ca="1" si="39"/>
        <v>LOCKED</v>
      </c>
      <c r="K347" s="15" t="str">
        <f t="shared" si="43"/>
        <v>ROADWORK - NEW CONSTRUCTION</v>
      </c>
      <c r="L347" s="16" t="e">
        <f>MATCH(K347,'[6]Pay Items'!$K$1:$K$649,0)</f>
        <v>#N/A</v>
      </c>
      <c r="M347" s="17" t="str">
        <f t="shared" ca="1" si="40"/>
        <v>F0</v>
      </c>
      <c r="N347" s="17" t="str">
        <f t="shared" ca="1" si="41"/>
        <v>G</v>
      </c>
      <c r="O347" s="17" t="str">
        <f t="shared" ca="1" si="42"/>
        <v>F2</v>
      </c>
    </row>
    <row r="348" spans="1:15" s="25" customFormat="1" ht="43.9" customHeight="1" x14ac:dyDescent="0.3">
      <c r="A348" s="113" t="s">
        <v>209</v>
      </c>
      <c r="B348" s="38" t="s">
        <v>116</v>
      </c>
      <c r="C348" s="37" t="s">
        <v>468</v>
      </c>
      <c r="D348" s="43" t="s">
        <v>1420</v>
      </c>
      <c r="E348" s="28"/>
      <c r="F348" s="36"/>
      <c r="G348" s="115"/>
      <c r="H348" s="78"/>
      <c r="I348" s="53"/>
      <c r="J348" s="24" t="str">
        <f t="shared" ca="1" si="39"/>
        <v>LOCKED</v>
      </c>
      <c r="K348" s="15" t="str">
        <f t="shared" si="43"/>
        <v>C001Concrete Pavements, Median Slabs, Bull-noses, and Safety MediansCW 3310-R18</v>
      </c>
      <c r="L348" s="16" t="e">
        <f>MATCH(K348,'[6]Pay Items'!$K$1:$K$649,0)</f>
        <v>#N/A</v>
      </c>
      <c r="M348" s="17" t="str">
        <f t="shared" ca="1" si="40"/>
        <v>F0</v>
      </c>
      <c r="N348" s="17" t="str">
        <f t="shared" ca="1" si="41"/>
        <v>G</v>
      </c>
      <c r="O348" s="17" t="str">
        <f t="shared" ca="1" si="42"/>
        <v>C2</v>
      </c>
    </row>
    <row r="349" spans="1:15" s="25" customFormat="1" ht="43.9" customHeight="1" x14ac:dyDescent="0.3">
      <c r="A349" s="113" t="s">
        <v>210</v>
      </c>
      <c r="B349" s="44" t="s">
        <v>350</v>
      </c>
      <c r="C349" s="37" t="s">
        <v>1423</v>
      </c>
      <c r="D349" s="43" t="s">
        <v>173</v>
      </c>
      <c r="E349" s="28" t="s">
        <v>178</v>
      </c>
      <c r="F349" s="36"/>
      <c r="G349" s="112"/>
      <c r="H349" s="35">
        <f t="shared" ref="H349:H362" si="46">ROUND(G349*F349,2)</f>
        <v>0</v>
      </c>
      <c r="I349" s="53" t="s">
        <v>1283</v>
      </c>
      <c r="J349" s="24" t="str">
        <f t="shared" ca="1" si="39"/>
        <v/>
      </c>
      <c r="K349" s="15" t="str">
        <f t="shared" si="43"/>
        <v>C002Construction of 250 mm Type ^ Concrete Pavement (Reinforced)m²</v>
      </c>
      <c r="L349" s="16" t="e">
        <f>MATCH(K349,'[6]Pay Items'!$K$1:$K$649,0)</f>
        <v>#N/A</v>
      </c>
      <c r="M349" s="17" t="str">
        <f t="shared" ca="1" si="40"/>
        <v>F0</v>
      </c>
      <c r="N349" s="17" t="str">
        <f t="shared" ca="1" si="41"/>
        <v>C2</v>
      </c>
      <c r="O349" s="17" t="str">
        <f t="shared" ca="1" si="42"/>
        <v>C2</v>
      </c>
    </row>
    <row r="350" spans="1:15" s="25" customFormat="1" ht="43.9" customHeight="1" x14ac:dyDescent="0.3">
      <c r="A350" s="113" t="s">
        <v>211</v>
      </c>
      <c r="B350" s="44" t="s">
        <v>351</v>
      </c>
      <c r="C350" s="37" t="s">
        <v>1424</v>
      </c>
      <c r="D350" s="43" t="s">
        <v>173</v>
      </c>
      <c r="E350" s="28" t="s">
        <v>178</v>
      </c>
      <c r="F350" s="36"/>
      <c r="G350" s="112"/>
      <c r="H350" s="35">
        <f t="shared" si="46"/>
        <v>0</v>
      </c>
      <c r="I350" s="53" t="s">
        <v>1283</v>
      </c>
      <c r="J350" s="24" t="str">
        <f t="shared" ca="1" si="39"/>
        <v/>
      </c>
      <c r="K350" s="15" t="str">
        <f t="shared" si="43"/>
        <v>C004Construction of 250 mm Type ^ Concrete Pavement (Plain-Dowelled)m²</v>
      </c>
      <c r="L350" s="16" t="e">
        <f>MATCH(K350,'[6]Pay Items'!$K$1:$K$649,0)</f>
        <v>#N/A</v>
      </c>
      <c r="M350" s="17" t="str">
        <f t="shared" ca="1" si="40"/>
        <v>F0</v>
      </c>
      <c r="N350" s="17" t="str">
        <f t="shared" ca="1" si="41"/>
        <v>C2</v>
      </c>
      <c r="O350" s="17" t="str">
        <f t="shared" ca="1" si="42"/>
        <v>C2</v>
      </c>
    </row>
    <row r="351" spans="1:15" s="25" customFormat="1" ht="43.9" customHeight="1" x14ac:dyDescent="0.3">
      <c r="A351" s="113" t="s">
        <v>212</v>
      </c>
      <c r="B351" s="44" t="s">
        <v>352</v>
      </c>
      <c r="C351" s="37" t="s">
        <v>1425</v>
      </c>
      <c r="D351" s="43" t="s">
        <v>173</v>
      </c>
      <c r="E351" s="28" t="s">
        <v>178</v>
      </c>
      <c r="F351" s="36"/>
      <c r="G351" s="112"/>
      <c r="H351" s="35">
        <f t="shared" si="46"/>
        <v>0</v>
      </c>
      <c r="I351" s="53" t="s">
        <v>1283</v>
      </c>
      <c r="J351" s="24" t="str">
        <f t="shared" ca="1" si="39"/>
        <v/>
      </c>
      <c r="K351" s="15" t="str">
        <f t="shared" si="43"/>
        <v>C005Construction of 230 mm Type ^ Concrete Pavement (Reinforced)m²</v>
      </c>
      <c r="L351" s="16" t="e">
        <f>MATCH(K351,'[6]Pay Items'!$K$1:$K$649,0)</f>
        <v>#N/A</v>
      </c>
      <c r="M351" s="17" t="str">
        <f t="shared" ca="1" si="40"/>
        <v>F0</v>
      </c>
      <c r="N351" s="17" t="str">
        <f t="shared" ca="1" si="41"/>
        <v>C2</v>
      </c>
      <c r="O351" s="17" t="str">
        <f t="shared" ca="1" si="42"/>
        <v>C2</v>
      </c>
    </row>
    <row r="352" spans="1:15" s="25" customFormat="1" ht="43.9" customHeight="1" x14ac:dyDescent="0.3">
      <c r="A352" s="113" t="s">
        <v>213</v>
      </c>
      <c r="B352" s="44" t="s">
        <v>353</v>
      </c>
      <c r="C352" s="37" t="s">
        <v>1426</v>
      </c>
      <c r="D352" s="43" t="s">
        <v>173</v>
      </c>
      <c r="E352" s="28" t="s">
        <v>178</v>
      </c>
      <c r="F352" s="36"/>
      <c r="G352" s="112"/>
      <c r="H352" s="35">
        <f t="shared" si="46"/>
        <v>0</v>
      </c>
      <c r="I352" s="53" t="s">
        <v>1283</v>
      </c>
      <c r="J352" s="24" t="str">
        <f t="shared" ca="1" si="39"/>
        <v/>
      </c>
      <c r="K352" s="15" t="str">
        <f t="shared" si="43"/>
        <v>C007Construction of 230 mm Type ^ Concrete Pavement (Plain-Dowelled)m²</v>
      </c>
      <c r="L352" s="16" t="e">
        <f>MATCH(K352,'[6]Pay Items'!$K$1:$K$649,0)</f>
        <v>#N/A</v>
      </c>
      <c r="M352" s="17" t="str">
        <f t="shared" ca="1" si="40"/>
        <v>F0</v>
      </c>
      <c r="N352" s="17" t="str">
        <f t="shared" ca="1" si="41"/>
        <v>C2</v>
      </c>
      <c r="O352" s="17" t="str">
        <f t="shared" ca="1" si="42"/>
        <v>C2</v>
      </c>
    </row>
    <row r="353" spans="1:15" s="25" customFormat="1" ht="43.9" customHeight="1" x14ac:dyDescent="0.3">
      <c r="A353" s="113" t="s">
        <v>457</v>
      </c>
      <c r="B353" s="44" t="s">
        <v>354</v>
      </c>
      <c r="C353" s="37" t="s">
        <v>1427</v>
      </c>
      <c r="D353" s="43" t="s">
        <v>173</v>
      </c>
      <c r="E353" s="28" t="s">
        <v>178</v>
      </c>
      <c r="F353" s="36"/>
      <c r="G353" s="112"/>
      <c r="H353" s="35">
        <f t="shared" si="46"/>
        <v>0</v>
      </c>
      <c r="I353" s="53" t="s">
        <v>1283</v>
      </c>
      <c r="J353" s="24" t="str">
        <f t="shared" ca="1" si="39"/>
        <v/>
      </c>
      <c r="K353" s="15" t="str">
        <f t="shared" si="43"/>
        <v>C008Construction of 200 mm Type ^ Concrete Pavement - (Reinforced)m²</v>
      </c>
      <c r="L353" s="16" t="e">
        <f>MATCH(K353,'[6]Pay Items'!$K$1:$K$649,0)</f>
        <v>#N/A</v>
      </c>
      <c r="M353" s="17" t="str">
        <f t="shared" ca="1" si="40"/>
        <v>F0</v>
      </c>
      <c r="N353" s="17" t="str">
        <f t="shared" ca="1" si="41"/>
        <v>C2</v>
      </c>
      <c r="O353" s="17" t="str">
        <f t="shared" ca="1" si="42"/>
        <v>C2</v>
      </c>
    </row>
    <row r="354" spans="1:15" s="25" customFormat="1" ht="43.9" customHeight="1" x14ac:dyDescent="0.3">
      <c r="A354" s="113" t="s">
        <v>215</v>
      </c>
      <c r="B354" s="44" t="s">
        <v>355</v>
      </c>
      <c r="C354" s="37" t="s">
        <v>1428</v>
      </c>
      <c r="D354" s="43" t="s">
        <v>173</v>
      </c>
      <c r="E354" s="28" t="s">
        <v>178</v>
      </c>
      <c r="F354" s="36"/>
      <c r="G354" s="112"/>
      <c r="H354" s="35">
        <f t="shared" si="46"/>
        <v>0</v>
      </c>
      <c r="I354" s="53" t="s">
        <v>1283</v>
      </c>
      <c r="J354" s="24" t="str">
        <f t="shared" ca="1" si="39"/>
        <v/>
      </c>
      <c r="K354" s="15" t="str">
        <f t="shared" si="43"/>
        <v>C010Construction of 200 mm Type ^ Concrete Pavement (Plain-Dowelled)m²</v>
      </c>
      <c r="L354" s="16" t="e">
        <f>MATCH(K354,'[6]Pay Items'!$K$1:$K$649,0)</f>
        <v>#N/A</v>
      </c>
      <c r="M354" s="17" t="str">
        <f t="shared" ca="1" si="40"/>
        <v>F0</v>
      </c>
      <c r="N354" s="17" t="str">
        <f t="shared" ca="1" si="41"/>
        <v>C2</v>
      </c>
      <c r="O354" s="17" t="str">
        <f t="shared" ca="1" si="42"/>
        <v>C2</v>
      </c>
    </row>
    <row r="355" spans="1:15" s="25" customFormat="1" ht="43.9" customHeight="1" x14ac:dyDescent="0.3">
      <c r="A355" s="113" t="s">
        <v>214</v>
      </c>
      <c r="B355" s="44" t="s">
        <v>356</v>
      </c>
      <c r="C355" s="37" t="s">
        <v>1429</v>
      </c>
      <c r="D355" s="43" t="s">
        <v>173</v>
      </c>
      <c r="E355" s="28" t="s">
        <v>178</v>
      </c>
      <c r="F355" s="36"/>
      <c r="G355" s="112"/>
      <c r="H355" s="35">
        <f t="shared" si="46"/>
        <v>0</v>
      </c>
      <c r="I355" s="53" t="s">
        <v>1283</v>
      </c>
      <c r="J355" s="24" t="str">
        <f t="shared" ca="1" si="39"/>
        <v/>
      </c>
      <c r="K355" s="15" t="str">
        <f t="shared" si="43"/>
        <v>C011Construction of 150 mm Type ^ Concrete Pavement (Reinforced)m²</v>
      </c>
      <c r="L355" s="16" t="e">
        <f>MATCH(K355,'[6]Pay Items'!$K$1:$K$649,0)</f>
        <v>#N/A</v>
      </c>
      <c r="M355" s="17" t="str">
        <f t="shared" ca="1" si="40"/>
        <v>F0</v>
      </c>
      <c r="N355" s="17" t="str">
        <f t="shared" ca="1" si="41"/>
        <v>C2</v>
      </c>
      <c r="O355" s="17" t="str">
        <f t="shared" ca="1" si="42"/>
        <v>C2</v>
      </c>
    </row>
    <row r="356" spans="1:15" s="25" customFormat="1" ht="43.9" customHeight="1" x14ac:dyDescent="0.3">
      <c r="A356" s="113" t="s">
        <v>216</v>
      </c>
      <c r="B356" s="44" t="s">
        <v>357</v>
      </c>
      <c r="C356" s="37" t="s">
        <v>1430</v>
      </c>
      <c r="D356" s="43" t="s">
        <v>173</v>
      </c>
      <c r="E356" s="28" t="s">
        <v>178</v>
      </c>
      <c r="F356" s="36"/>
      <c r="G356" s="112"/>
      <c r="H356" s="35">
        <f t="shared" si="46"/>
        <v>0</v>
      </c>
      <c r="I356" s="53" t="s">
        <v>1283</v>
      </c>
      <c r="J356" s="24" t="str">
        <f t="shared" ca="1" si="39"/>
        <v/>
      </c>
      <c r="K356" s="15" t="str">
        <f t="shared" si="43"/>
        <v>C013Construction of 150 mm Type ^ Concrete Pavement (Plain-Dowelled)m²</v>
      </c>
      <c r="L356" s="16" t="e">
        <f>MATCH(K356,'[6]Pay Items'!$K$1:$K$649,0)</f>
        <v>#N/A</v>
      </c>
      <c r="M356" s="17" t="str">
        <f t="shared" ca="1" si="40"/>
        <v>F0</v>
      </c>
      <c r="N356" s="17" t="str">
        <f t="shared" ca="1" si="41"/>
        <v>C2</v>
      </c>
      <c r="O356" s="17" t="str">
        <f t="shared" ca="1" si="42"/>
        <v>C2</v>
      </c>
    </row>
    <row r="357" spans="1:15" s="25" customFormat="1" ht="43.9" customHeight="1" x14ac:dyDescent="0.3">
      <c r="A357" s="113" t="s">
        <v>217</v>
      </c>
      <c r="B357" s="44" t="s">
        <v>358</v>
      </c>
      <c r="C357" s="37" t="s">
        <v>1431</v>
      </c>
      <c r="D357" s="43" t="s">
        <v>338</v>
      </c>
      <c r="E357" s="28" t="s">
        <v>178</v>
      </c>
      <c r="F357" s="36"/>
      <c r="G357" s="112"/>
      <c r="H357" s="35">
        <f t="shared" si="46"/>
        <v>0</v>
      </c>
      <c r="I357" s="58"/>
      <c r="J357" s="24" t="str">
        <f t="shared" ca="1" si="39"/>
        <v/>
      </c>
      <c r="K357" s="15" t="str">
        <f t="shared" si="43"/>
        <v>C014Construction of Type ^ Concrete Median SlabsSD-227Am²</v>
      </c>
      <c r="L357" s="16" t="e">
        <f>MATCH(K357,'[6]Pay Items'!$K$1:$K$649,0)</f>
        <v>#N/A</v>
      </c>
      <c r="M357" s="17" t="str">
        <f t="shared" ca="1" si="40"/>
        <v>F0</v>
      </c>
      <c r="N357" s="17" t="str">
        <f t="shared" ca="1" si="41"/>
        <v>C2</v>
      </c>
      <c r="O357" s="17" t="str">
        <f t="shared" ca="1" si="42"/>
        <v>C2</v>
      </c>
    </row>
    <row r="358" spans="1:15" s="25" customFormat="1" ht="43.9" customHeight="1" x14ac:dyDescent="0.3">
      <c r="A358" s="113" t="s">
        <v>218</v>
      </c>
      <c r="B358" s="44" t="s">
        <v>360</v>
      </c>
      <c r="C358" s="37" t="s">
        <v>1432</v>
      </c>
      <c r="D358" s="43" t="s">
        <v>336</v>
      </c>
      <c r="E358" s="28" t="s">
        <v>178</v>
      </c>
      <c r="F358" s="36"/>
      <c r="G358" s="112"/>
      <c r="H358" s="35">
        <f t="shared" si="46"/>
        <v>0</v>
      </c>
      <c r="I358" s="58"/>
      <c r="J358" s="24" t="str">
        <f t="shared" ca="1" si="39"/>
        <v/>
      </c>
      <c r="K358" s="15" t="str">
        <f t="shared" si="43"/>
        <v>C015Construction of Monolithic Type ^ Concrete Median SlabsSD-226Am²</v>
      </c>
      <c r="L358" s="16" t="e">
        <f>MATCH(K358,'[6]Pay Items'!$K$1:$K$649,0)</f>
        <v>#N/A</v>
      </c>
      <c r="M358" s="17" t="str">
        <f t="shared" ca="1" si="40"/>
        <v>F0</v>
      </c>
      <c r="N358" s="17" t="str">
        <f t="shared" ca="1" si="41"/>
        <v>C2</v>
      </c>
      <c r="O358" s="17" t="str">
        <f t="shared" ca="1" si="42"/>
        <v>C2</v>
      </c>
    </row>
    <row r="359" spans="1:15" s="25" customFormat="1" ht="43.9" customHeight="1" x14ac:dyDescent="0.3">
      <c r="A359" s="113" t="s">
        <v>219</v>
      </c>
      <c r="B359" s="44" t="s">
        <v>359</v>
      </c>
      <c r="C359" s="37" t="s">
        <v>1433</v>
      </c>
      <c r="D359" s="43" t="s">
        <v>337</v>
      </c>
      <c r="E359" s="28" t="s">
        <v>178</v>
      </c>
      <c r="F359" s="36"/>
      <c r="G359" s="112"/>
      <c r="H359" s="35">
        <f t="shared" si="46"/>
        <v>0</v>
      </c>
      <c r="I359" s="58"/>
      <c r="J359" s="24" t="str">
        <f t="shared" ca="1" si="39"/>
        <v/>
      </c>
      <c r="K359" s="15" t="str">
        <f t="shared" si="43"/>
        <v>C016Construction of Type ^ Concrete Safety MediansSD-226Bm²</v>
      </c>
      <c r="L359" s="16" t="e">
        <f>MATCH(K359,'[6]Pay Items'!$K$1:$K$649,0)</f>
        <v>#N/A</v>
      </c>
      <c r="M359" s="17" t="str">
        <f t="shared" ca="1" si="40"/>
        <v>F0</v>
      </c>
      <c r="N359" s="17" t="str">
        <f t="shared" ca="1" si="41"/>
        <v>C2</v>
      </c>
      <c r="O359" s="17" t="str">
        <f t="shared" ca="1" si="42"/>
        <v>C2</v>
      </c>
    </row>
    <row r="360" spans="1:15" s="25" customFormat="1" ht="43.9" customHeight="1" x14ac:dyDescent="0.3">
      <c r="A360" s="113" t="s">
        <v>220</v>
      </c>
      <c r="B360" s="44" t="s">
        <v>207</v>
      </c>
      <c r="C360" s="37" t="s">
        <v>1434</v>
      </c>
      <c r="D360" s="43" t="s">
        <v>349</v>
      </c>
      <c r="E360" s="28" t="s">
        <v>178</v>
      </c>
      <c r="F360" s="36"/>
      <c r="G360" s="112"/>
      <c r="H360" s="35">
        <f t="shared" si="46"/>
        <v>0</v>
      </c>
      <c r="I360" s="58"/>
      <c r="J360" s="24" t="str">
        <f t="shared" ca="1" si="39"/>
        <v/>
      </c>
      <c r="K360" s="15" t="str">
        <f t="shared" si="43"/>
        <v>C017Construction of Monolithic Type ^ Curb and SidewalkSD-228Bm²</v>
      </c>
      <c r="L360" s="16" t="e">
        <f>MATCH(K360,'[6]Pay Items'!$K$1:$K$649,0)</f>
        <v>#N/A</v>
      </c>
      <c r="M360" s="17" t="str">
        <f t="shared" ca="1" si="40"/>
        <v>F0</v>
      </c>
      <c r="N360" s="17" t="str">
        <f t="shared" ca="1" si="41"/>
        <v>C2</v>
      </c>
      <c r="O360" s="17" t="str">
        <f t="shared" ca="1" si="42"/>
        <v>C2</v>
      </c>
    </row>
    <row r="361" spans="1:15" s="42" customFormat="1" ht="43.9" customHeight="1" x14ac:dyDescent="0.3">
      <c r="A361" s="113" t="s">
        <v>1282</v>
      </c>
      <c r="B361" s="44" t="s">
        <v>207</v>
      </c>
      <c r="C361" s="37" t="s">
        <v>1435</v>
      </c>
      <c r="D361" s="43" t="s">
        <v>1284</v>
      </c>
      <c r="E361" s="28" t="s">
        <v>178</v>
      </c>
      <c r="F361" s="36"/>
      <c r="G361" s="112"/>
      <c r="H361" s="35">
        <f t="shared" si="46"/>
        <v>0</v>
      </c>
      <c r="I361" s="58"/>
      <c r="J361" s="24" t="str">
        <f t="shared" ca="1" si="39"/>
        <v/>
      </c>
      <c r="K361" s="15" t="str">
        <f t="shared" si="43"/>
        <v>C017AConstruction of Monolithic Type ^ Curb and Sidewalk with Blockoutsm²</v>
      </c>
      <c r="L361" s="16" t="e">
        <f>MATCH(K361,'[6]Pay Items'!$K$1:$K$649,0)</f>
        <v>#N/A</v>
      </c>
      <c r="M361" s="17" t="str">
        <f t="shared" ca="1" si="40"/>
        <v>F0</v>
      </c>
      <c r="N361" s="17" t="str">
        <f t="shared" ca="1" si="41"/>
        <v>C2</v>
      </c>
      <c r="O361" s="17" t="str">
        <f t="shared" ca="1" si="42"/>
        <v>C2</v>
      </c>
    </row>
    <row r="362" spans="1:15" s="25" customFormat="1" ht="43.9" customHeight="1" x14ac:dyDescent="0.3">
      <c r="A362" s="113" t="s">
        <v>379</v>
      </c>
      <c r="B362" s="44" t="s">
        <v>361</v>
      </c>
      <c r="C362" s="37" t="s">
        <v>1436</v>
      </c>
      <c r="D362" s="43" t="s">
        <v>604</v>
      </c>
      <c r="E362" s="28" t="s">
        <v>178</v>
      </c>
      <c r="F362" s="36"/>
      <c r="G362" s="112"/>
      <c r="H362" s="35">
        <f t="shared" si="46"/>
        <v>0</v>
      </c>
      <c r="I362" s="58"/>
      <c r="J362" s="24" t="str">
        <f t="shared" ca="1" si="39"/>
        <v/>
      </c>
      <c r="K362" s="15" t="str">
        <f t="shared" si="43"/>
        <v>C018Construction of Monolithic Type ^ Concrete Bull-nosesSD-227Cm²</v>
      </c>
      <c r="L362" s="16" t="e">
        <f>MATCH(K362,'[6]Pay Items'!$K$1:$K$649,0)</f>
        <v>#N/A</v>
      </c>
      <c r="M362" s="17" t="str">
        <f t="shared" ca="1" si="40"/>
        <v>F0</v>
      </c>
      <c r="N362" s="17" t="str">
        <f t="shared" ca="1" si="41"/>
        <v>C2</v>
      </c>
      <c r="O362" s="17" t="str">
        <f t="shared" ca="1" si="42"/>
        <v>C2</v>
      </c>
    </row>
    <row r="363" spans="1:15" s="25" customFormat="1" ht="43.9" customHeight="1" x14ac:dyDescent="0.3">
      <c r="A363" s="113" t="s">
        <v>380</v>
      </c>
      <c r="B363" s="38" t="s">
        <v>118</v>
      </c>
      <c r="C363" s="37" t="s">
        <v>123</v>
      </c>
      <c r="D363" s="43" t="s">
        <v>1420</v>
      </c>
      <c r="E363" s="28"/>
      <c r="F363" s="36"/>
      <c r="G363" s="115"/>
      <c r="H363" s="78"/>
      <c r="I363" s="74"/>
      <c r="J363" s="24" t="str">
        <f t="shared" ca="1" si="39"/>
        <v>LOCKED</v>
      </c>
      <c r="K363" s="15" t="str">
        <f t="shared" si="43"/>
        <v>C019Concrete Pavements for Early OpeningCW 3310-R18</v>
      </c>
      <c r="L363" s="16" t="e">
        <f>MATCH(K363,'[6]Pay Items'!$K$1:$K$649,0)</f>
        <v>#N/A</v>
      </c>
      <c r="M363" s="17" t="str">
        <f t="shared" ca="1" si="40"/>
        <v>F0</v>
      </c>
      <c r="N363" s="17" t="str">
        <f t="shared" ca="1" si="41"/>
        <v>G</v>
      </c>
      <c r="O363" s="17" t="str">
        <f t="shared" ca="1" si="42"/>
        <v>C2</v>
      </c>
    </row>
    <row r="364" spans="1:15" s="25" customFormat="1" ht="54" customHeight="1" x14ac:dyDescent="0.3">
      <c r="A364" s="113" t="s">
        <v>381</v>
      </c>
      <c r="B364" s="44" t="s">
        <v>350</v>
      </c>
      <c r="C364" s="37" t="s">
        <v>1437</v>
      </c>
      <c r="D364" s="43"/>
      <c r="E364" s="28" t="s">
        <v>178</v>
      </c>
      <c r="F364" s="36"/>
      <c r="G364" s="112"/>
      <c r="H364" s="35">
        <f t="shared" ref="H364:H387" si="47">ROUND(G364*F364,2)</f>
        <v>0</v>
      </c>
      <c r="I364" s="58" t="s">
        <v>1438</v>
      </c>
      <c r="J364" s="24" t="str">
        <f t="shared" ca="1" si="39"/>
        <v/>
      </c>
      <c r="K364" s="15" t="str">
        <f t="shared" si="43"/>
        <v>C020Construction of 250 mm Type ^ Concrete Pavement for Early Opening ^ (Reinforced)m²</v>
      </c>
      <c r="L364" s="16" t="e">
        <f>MATCH(K364,'[6]Pay Items'!$K$1:$K$649,0)</f>
        <v>#N/A</v>
      </c>
      <c r="M364" s="17" t="str">
        <f t="shared" ca="1" si="40"/>
        <v>F0</v>
      </c>
      <c r="N364" s="17" t="str">
        <f t="shared" ca="1" si="41"/>
        <v>C2</v>
      </c>
      <c r="O364" s="17" t="str">
        <f t="shared" ca="1" si="42"/>
        <v>C2</v>
      </c>
    </row>
    <row r="365" spans="1:15" s="25" customFormat="1" ht="54" customHeight="1" x14ac:dyDescent="0.3">
      <c r="A365" s="113" t="s">
        <v>1179</v>
      </c>
      <c r="B365" s="44" t="s">
        <v>966</v>
      </c>
      <c r="C365" s="37" t="s">
        <v>1266</v>
      </c>
      <c r="D365" s="43"/>
      <c r="E365" s="28" t="s">
        <v>178</v>
      </c>
      <c r="F365" s="36"/>
      <c r="G365" s="112"/>
      <c r="H365" s="35">
        <f t="shared" si="47"/>
        <v>0</v>
      </c>
      <c r="I365" s="58" t="s">
        <v>706</v>
      </c>
      <c r="J365" s="24" t="str">
        <f t="shared" ca="1" si="39"/>
        <v/>
      </c>
      <c r="K365" s="15" t="str">
        <f t="shared" si="43"/>
        <v>C020-24Construction of 250 mm Type 3 Concrete Pavement for Early Opening 24 Hour (Reinforced)m²</v>
      </c>
      <c r="L365" s="16" t="e">
        <f>MATCH(K365,'[6]Pay Items'!$K$1:$K$649,0)</f>
        <v>#N/A</v>
      </c>
      <c r="M365" s="17" t="str">
        <f t="shared" ca="1" si="40"/>
        <v>F0</v>
      </c>
      <c r="N365" s="17" t="str">
        <f t="shared" ca="1" si="41"/>
        <v>C2</v>
      </c>
      <c r="O365" s="17" t="str">
        <f t="shared" ca="1" si="42"/>
        <v>C2</v>
      </c>
    </row>
    <row r="366" spans="1:15" s="25" customFormat="1" ht="54" customHeight="1" x14ac:dyDescent="0.3">
      <c r="A366" s="113" t="s">
        <v>1180</v>
      </c>
      <c r="B366" s="44" t="s">
        <v>966</v>
      </c>
      <c r="C366" s="37" t="s">
        <v>1267</v>
      </c>
      <c r="D366" s="43"/>
      <c r="E366" s="28" t="s">
        <v>178</v>
      </c>
      <c r="F366" s="36"/>
      <c r="G366" s="112"/>
      <c r="H366" s="35">
        <f t="shared" si="47"/>
        <v>0</v>
      </c>
      <c r="I366" s="58" t="s">
        <v>706</v>
      </c>
      <c r="J366" s="24" t="str">
        <f t="shared" ca="1" si="39"/>
        <v/>
      </c>
      <c r="K366" s="15" t="str">
        <f t="shared" si="43"/>
        <v>C020-72Construction of 250 mm Type 4 Concrete Pavement for Early Opening 72 Hour (Reinforced)m²</v>
      </c>
      <c r="L366" s="16" t="e">
        <f>MATCH(K366,'[6]Pay Items'!$K$1:$K$649,0)</f>
        <v>#N/A</v>
      </c>
      <c r="M366" s="17" t="str">
        <f t="shared" ca="1" si="40"/>
        <v>F0</v>
      </c>
      <c r="N366" s="17" t="str">
        <f t="shared" ca="1" si="41"/>
        <v>C2</v>
      </c>
      <c r="O366" s="17" t="str">
        <f t="shared" ca="1" si="42"/>
        <v>C2</v>
      </c>
    </row>
    <row r="367" spans="1:15" s="25" customFormat="1" ht="54" customHeight="1" x14ac:dyDescent="0.3">
      <c r="A367" s="113" t="s">
        <v>382</v>
      </c>
      <c r="B367" s="44" t="s">
        <v>351</v>
      </c>
      <c r="C367" s="37" t="s">
        <v>1439</v>
      </c>
      <c r="D367" s="43"/>
      <c r="E367" s="28" t="s">
        <v>178</v>
      </c>
      <c r="F367" s="36"/>
      <c r="G367" s="112"/>
      <c r="H367" s="35">
        <f t="shared" si="47"/>
        <v>0</v>
      </c>
      <c r="I367" s="58" t="s">
        <v>1438</v>
      </c>
      <c r="J367" s="24" t="str">
        <f t="shared" ca="1" si="39"/>
        <v/>
      </c>
      <c r="K367" s="15" t="str">
        <f t="shared" si="43"/>
        <v>C022Construction of 250 mm Type ^ Concrete Pavement for Early Opening ^ (Plain-Dowelled)m²</v>
      </c>
      <c r="L367" s="16" t="e">
        <f>MATCH(K367,'[6]Pay Items'!$K$1:$K$649,0)</f>
        <v>#N/A</v>
      </c>
      <c r="M367" s="17" t="str">
        <f t="shared" ca="1" si="40"/>
        <v>F0</v>
      </c>
      <c r="N367" s="17" t="str">
        <f t="shared" ca="1" si="41"/>
        <v>C2</v>
      </c>
      <c r="O367" s="17" t="str">
        <f t="shared" ca="1" si="42"/>
        <v>C2</v>
      </c>
    </row>
    <row r="368" spans="1:15" s="25" customFormat="1" ht="54" customHeight="1" x14ac:dyDescent="0.3">
      <c r="A368" s="113" t="s">
        <v>1181</v>
      </c>
      <c r="B368" s="44" t="s">
        <v>972</v>
      </c>
      <c r="C368" s="37" t="s">
        <v>1268</v>
      </c>
      <c r="D368" s="43"/>
      <c r="E368" s="28" t="s">
        <v>178</v>
      </c>
      <c r="F368" s="36"/>
      <c r="G368" s="112"/>
      <c r="H368" s="35">
        <f t="shared" si="47"/>
        <v>0</v>
      </c>
      <c r="I368" s="58" t="s">
        <v>706</v>
      </c>
      <c r="J368" s="24" t="str">
        <f t="shared" ca="1" si="39"/>
        <v/>
      </c>
      <c r="K368" s="15" t="str">
        <f t="shared" si="43"/>
        <v>C022-24Construction of 250 mm Type 3 Concrete Pavement for Early Opening 24 Hour (Plain-Dowelled)m²</v>
      </c>
      <c r="L368" s="16" t="e">
        <f>MATCH(K368,'[6]Pay Items'!$K$1:$K$649,0)</f>
        <v>#N/A</v>
      </c>
      <c r="M368" s="17" t="str">
        <f t="shared" ca="1" si="40"/>
        <v>F0</v>
      </c>
      <c r="N368" s="17" t="str">
        <f t="shared" ca="1" si="41"/>
        <v>C2</v>
      </c>
      <c r="O368" s="17" t="str">
        <f t="shared" ca="1" si="42"/>
        <v>C2</v>
      </c>
    </row>
    <row r="369" spans="1:15" s="25" customFormat="1" ht="54" customHeight="1" x14ac:dyDescent="0.3">
      <c r="A369" s="113" t="s">
        <v>1182</v>
      </c>
      <c r="B369" s="44" t="s">
        <v>972</v>
      </c>
      <c r="C369" s="37" t="s">
        <v>1269</v>
      </c>
      <c r="D369" s="43"/>
      <c r="E369" s="28" t="s">
        <v>178</v>
      </c>
      <c r="F369" s="36"/>
      <c r="G369" s="112"/>
      <c r="H369" s="35">
        <f t="shared" si="47"/>
        <v>0</v>
      </c>
      <c r="I369" s="58" t="s">
        <v>706</v>
      </c>
      <c r="J369" s="24" t="str">
        <f t="shared" ca="1" si="39"/>
        <v/>
      </c>
      <c r="K369" s="15" t="str">
        <f t="shared" si="43"/>
        <v>C022-72Construction of 250 mm Type 4 Concrete Pavement for Early Opening 72 Hour (Plain-Dowelled)m²</v>
      </c>
      <c r="L369" s="16" t="e">
        <f>MATCH(K369,'[6]Pay Items'!$K$1:$K$649,0)</f>
        <v>#N/A</v>
      </c>
      <c r="M369" s="17" t="str">
        <f t="shared" ca="1" si="40"/>
        <v>F0</v>
      </c>
      <c r="N369" s="17" t="str">
        <f t="shared" ca="1" si="41"/>
        <v>C2</v>
      </c>
      <c r="O369" s="17" t="str">
        <f t="shared" ca="1" si="42"/>
        <v>C2</v>
      </c>
    </row>
    <row r="370" spans="1:15" s="25" customFormat="1" ht="54" customHeight="1" x14ac:dyDescent="0.3">
      <c r="A370" s="113" t="s">
        <v>383</v>
      </c>
      <c r="B370" s="44" t="s">
        <v>352</v>
      </c>
      <c r="C370" s="37" t="s">
        <v>1440</v>
      </c>
      <c r="D370" s="43"/>
      <c r="E370" s="28" t="s">
        <v>178</v>
      </c>
      <c r="F370" s="36"/>
      <c r="G370" s="112"/>
      <c r="H370" s="35">
        <f t="shared" si="47"/>
        <v>0</v>
      </c>
      <c r="I370" s="58" t="s">
        <v>1438</v>
      </c>
      <c r="J370" s="24" t="str">
        <f t="shared" ca="1" si="39"/>
        <v/>
      </c>
      <c r="K370" s="15" t="str">
        <f t="shared" si="43"/>
        <v>C023Construction of 230 mm Type ^ Concrete Pavement for Early Opening ^ (Reinforced)m²</v>
      </c>
      <c r="L370" s="16" t="e">
        <f>MATCH(K370,'[6]Pay Items'!$K$1:$K$649,0)</f>
        <v>#N/A</v>
      </c>
      <c r="M370" s="17" t="str">
        <f t="shared" ca="1" si="40"/>
        <v>F0</v>
      </c>
      <c r="N370" s="17" t="str">
        <f t="shared" ca="1" si="41"/>
        <v>C2</v>
      </c>
      <c r="O370" s="17" t="str">
        <f t="shared" ca="1" si="42"/>
        <v>C2</v>
      </c>
    </row>
    <row r="371" spans="1:15" s="25" customFormat="1" ht="54" customHeight="1" x14ac:dyDescent="0.3">
      <c r="A371" s="113" t="s">
        <v>1183</v>
      </c>
      <c r="B371" s="44" t="s">
        <v>973</v>
      </c>
      <c r="C371" s="37" t="s">
        <v>1270</v>
      </c>
      <c r="D371" s="43"/>
      <c r="E371" s="28" t="s">
        <v>178</v>
      </c>
      <c r="F371" s="36"/>
      <c r="G371" s="112"/>
      <c r="H371" s="35">
        <f t="shared" si="47"/>
        <v>0</v>
      </c>
      <c r="I371" s="58" t="s">
        <v>586</v>
      </c>
      <c r="J371" s="24" t="str">
        <f t="shared" ca="1" si="39"/>
        <v/>
      </c>
      <c r="K371" s="15" t="str">
        <f t="shared" si="43"/>
        <v>C023-24Construction of 230 mm Type 3 Concrete Pavement for Early Opening 24 Hour (Reinforced)m²</v>
      </c>
      <c r="L371" s="16" t="e">
        <f>MATCH(K371,'[6]Pay Items'!$K$1:$K$649,0)</f>
        <v>#N/A</v>
      </c>
      <c r="M371" s="17" t="str">
        <f t="shared" ca="1" si="40"/>
        <v>F0</v>
      </c>
      <c r="N371" s="17" t="str">
        <f t="shared" ca="1" si="41"/>
        <v>C2</v>
      </c>
      <c r="O371" s="17" t="str">
        <f t="shared" ca="1" si="42"/>
        <v>C2</v>
      </c>
    </row>
    <row r="372" spans="1:15" s="25" customFormat="1" ht="54" customHeight="1" x14ac:dyDescent="0.3">
      <c r="A372" s="113" t="s">
        <v>1184</v>
      </c>
      <c r="B372" s="44" t="s">
        <v>973</v>
      </c>
      <c r="C372" s="37" t="s">
        <v>1271</v>
      </c>
      <c r="D372" s="43"/>
      <c r="E372" s="28" t="s">
        <v>178</v>
      </c>
      <c r="F372" s="36"/>
      <c r="G372" s="112"/>
      <c r="H372" s="35">
        <f t="shared" si="47"/>
        <v>0</v>
      </c>
      <c r="I372" s="58" t="s">
        <v>586</v>
      </c>
      <c r="J372" s="24" t="str">
        <f t="shared" ca="1" si="39"/>
        <v/>
      </c>
      <c r="K372" s="15" t="str">
        <f t="shared" si="43"/>
        <v>C023-72Construction of 230 mm Type 4 Concrete Pavement for Early Opening 72 Hour (Reinforced)m²</v>
      </c>
      <c r="L372" s="16" t="e">
        <f>MATCH(K372,'[6]Pay Items'!$K$1:$K$649,0)</f>
        <v>#N/A</v>
      </c>
      <c r="M372" s="17" t="str">
        <f t="shared" ca="1" si="40"/>
        <v>F0</v>
      </c>
      <c r="N372" s="17" t="str">
        <f t="shared" ca="1" si="41"/>
        <v>C2</v>
      </c>
      <c r="O372" s="17" t="str">
        <f t="shared" ca="1" si="42"/>
        <v>C2</v>
      </c>
    </row>
    <row r="373" spans="1:15" s="25" customFormat="1" ht="54" customHeight="1" x14ac:dyDescent="0.3">
      <c r="A373" s="113" t="s">
        <v>384</v>
      </c>
      <c r="B373" s="44" t="s">
        <v>353</v>
      </c>
      <c r="C373" s="37" t="s">
        <v>1441</v>
      </c>
      <c r="D373" s="43"/>
      <c r="E373" s="28" t="s">
        <v>178</v>
      </c>
      <c r="F373" s="36"/>
      <c r="G373" s="112"/>
      <c r="H373" s="35">
        <f t="shared" si="47"/>
        <v>0</v>
      </c>
      <c r="I373" s="58" t="s">
        <v>1438</v>
      </c>
      <c r="J373" s="24" t="str">
        <f t="shared" ca="1" si="39"/>
        <v/>
      </c>
      <c r="K373" s="15" t="str">
        <f t="shared" si="43"/>
        <v>C025Construction of 230 mm Type ^ Concrete Pavement for Early Opening ^ (Plain-Dowelled)m²</v>
      </c>
      <c r="L373" s="16" t="e">
        <f>MATCH(K373,'[6]Pay Items'!$K$1:$K$649,0)</f>
        <v>#N/A</v>
      </c>
      <c r="M373" s="17" t="str">
        <f t="shared" ca="1" si="40"/>
        <v>F0</v>
      </c>
      <c r="N373" s="17" t="str">
        <f t="shared" ca="1" si="41"/>
        <v>C2</v>
      </c>
      <c r="O373" s="17" t="str">
        <f t="shared" ca="1" si="42"/>
        <v>C2</v>
      </c>
    </row>
    <row r="374" spans="1:15" s="25" customFormat="1" ht="54" customHeight="1" x14ac:dyDescent="0.3">
      <c r="A374" s="113" t="s">
        <v>1185</v>
      </c>
      <c r="B374" s="44" t="s">
        <v>974</v>
      </c>
      <c r="C374" s="37" t="s">
        <v>1272</v>
      </c>
      <c r="D374" s="43"/>
      <c r="E374" s="28" t="s">
        <v>178</v>
      </c>
      <c r="F374" s="36"/>
      <c r="G374" s="112"/>
      <c r="H374" s="35">
        <f t="shared" si="47"/>
        <v>0</v>
      </c>
      <c r="I374" s="58" t="s">
        <v>586</v>
      </c>
      <c r="J374" s="24" t="str">
        <f t="shared" ca="1" si="39"/>
        <v/>
      </c>
      <c r="K374" s="15" t="str">
        <f t="shared" si="43"/>
        <v>C025-24Construction of 230 mm Type 3 Concrete Pavement for Early Opening 24 Hour (Plain-Dowelled)m²</v>
      </c>
      <c r="L374" s="16" t="e">
        <f>MATCH(K374,'[6]Pay Items'!$K$1:$K$649,0)</f>
        <v>#N/A</v>
      </c>
      <c r="M374" s="17" t="str">
        <f t="shared" ca="1" si="40"/>
        <v>F0</v>
      </c>
      <c r="N374" s="17" t="str">
        <f t="shared" ca="1" si="41"/>
        <v>C2</v>
      </c>
      <c r="O374" s="17" t="str">
        <f t="shared" ca="1" si="42"/>
        <v>C2</v>
      </c>
    </row>
    <row r="375" spans="1:15" s="25" customFormat="1" ht="54" customHeight="1" x14ac:dyDescent="0.3">
      <c r="A375" s="113" t="s">
        <v>1186</v>
      </c>
      <c r="B375" s="44" t="s">
        <v>974</v>
      </c>
      <c r="C375" s="37" t="s">
        <v>1273</v>
      </c>
      <c r="D375" s="43"/>
      <c r="E375" s="28" t="s">
        <v>178</v>
      </c>
      <c r="F375" s="36"/>
      <c r="G375" s="112"/>
      <c r="H375" s="35">
        <f t="shared" si="47"/>
        <v>0</v>
      </c>
      <c r="I375" s="58" t="s">
        <v>1248</v>
      </c>
      <c r="J375" s="24" t="str">
        <f t="shared" ca="1" si="39"/>
        <v/>
      </c>
      <c r="K375" s="15" t="str">
        <f t="shared" si="43"/>
        <v>C025-72Construction of 230 mm Type 4 Concrete Pavement for Early Opening 72 Hour (Plain-Dowelled)m²</v>
      </c>
      <c r="L375" s="16" t="e">
        <f>MATCH(K375,'[6]Pay Items'!$K$1:$K$649,0)</f>
        <v>#N/A</v>
      </c>
      <c r="M375" s="17" t="str">
        <f t="shared" ca="1" si="40"/>
        <v>F0</v>
      </c>
      <c r="N375" s="17" t="str">
        <f t="shared" ca="1" si="41"/>
        <v>C2</v>
      </c>
      <c r="O375" s="17" t="str">
        <f t="shared" ca="1" si="42"/>
        <v>C2</v>
      </c>
    </row>
    <row r="376" spans="1:15" s="25" customFormat="1" ht="54" customHeight="1" x14ac:dyDescent="0.3">
      <c r="A376" s="113" t="s">
        <v>385</v>
      </c>
      <c r="B376" s="44" t="s">
        <v>354</v>
      </c>
      <c r="C376" s="37" t="s">
        <v>1442</v>
      </c>
      <c r="D376" s="43"/>
      <c r="E376" s="28" t="s">
        <v>178</v>
      </c>
      <c r="F376" s="36"/>
      <c r="G376" s="112"/>
      <c r="H376" s="35">
        <f t="shared" si="47"/>
        <v>0</v>
      </c>
      <c r="I376" s="58" t="s">
        <v>1438</v>
      </c>
      <c r="J376" s="24" t="str">
        <f t="shared" ca="1" si="39"/>
        <v/>
      </c>
      <c r="K376" s="15" t="str">
        <f t="shared" si="43"/>
        <v>C026Construction of 200 mm Type ^ Concrete Pavement for Early Opening ^ (Reinforced)m²</v>
      </c>
      <c r="L376" s="16" t="e">
        <f>MATCH(K376,'[6]Pay Items'!$K$1:$K$649,0)</f>
        <v>#N/A</v>
      </c>
      <c r="M376" s="17" t="str">
        <f t="shared" ca="1" si="40"/>
        <v>F0</v>
      </c>
      <c r="N376" s="17" t="str">
        <f t="shared" ca="1" si="41"/>
        <v>C2</v>
      </c>
      <c r="O376" s="17" t="str">
        <f t="shared" ca="1" si="42"/>
        <v>C2</v>
      </c>
    </row>
    <row r="377" spans="1:15" s="25" customFormat="1" ht="54" customHeight="1" x14ac:dyDescent="0.3">
      <c r="A377" s="113" t="s">
        <v>1187</v>
      </c>
      <c r="B377" s="44" t="s">
        <v>975</v>
      </c>
      <c r="C377" s="37" t="s">
        <v>1274</v>
      </c>
      <c r="D377" s="43"/>
      <c r="E377" s="28" t="s">
        <v>178</v>
      </c>
      <c r="F377" s="36"/>
      <c r="G377" s="112"/>
      <c r="H377" s="35">
        <f t="shared" si="47"/>
        <v>0</v>
      </c>
      <c r="I377" s="58" t="s">
        <v>586</v>
      </c>
      <c r="J377" s="24" t="str">
        <f t="shared" ca="1" si="39"/>
        <v/>
      </c>
      <c r="K377" s="15" t="str">
        <f t="shared" si="43"/>
        <v>C026-24Construction of 200 mm Type 3 Concrete Pavement for Early Opening 24 Hour (Reinforced)m²</v>
      </c>
      <c r="L377" s="16" t="e">
        <f>MATCH(K377,'[6]Pay Items'!$K$1:$K$649,0)</f>
        <v>#N/A</v>
      </c>
      <c r="M377" s="17" t="str">
        <f t="shared" ca="1" si="40"/>
        <v>F0</v>
      </c>
      <c r="N377" s="17" t="str">
        <f t="shared" ca="1" si="41"/>
        <v>C2</v>
      </c>
      <c r="O377" s="17" t="str">
        <f t="shared" ca="1" si="42"/>
        <v>C2</v>
      </c>
    </row>
    <row r="378" spans="1:15" s="25" customFormat="1" ht="54" customHeight="1" x14ac:dyDescent="0.3">
      <c r="A378" s="113" t="s">
        <v>1188</v>
      </c>
      <c r="B378" s="44" t="s">
        <v>975</v>
      </c>
      <c r="C378" s="37" t="s">
        <v>1275</v>
      </c>
      <c r="D378" s="43"/>
      <c r="E378" s="28" t="s">
        <v>178</v>
      </c>
      <c r="F378" s="36"/>
      <c r="G378" s="112"/>
      <c r="H378" s="35">
        <f t="shared" si="47"/>
        <v>0</v>
      </c>
      <c r="I378" s="58" t="s">
        <v>586</v>
      </c>
      <c r="J378" s="24" t="str">
        <f t="shared" ca="1" si="39"/>
        <v/>
      </c>
      <c r="K378" s="15" t="str">
        <f t="shared" si="43"/>
        <v>C026-72Construction of 200 mm Type 4 Concrete Pavement for Early Opening 72 Hour (Reinforced)m²</v>
      </c>
      <c r="L378" s="16" t="e">
        <f>MATCH(K378,'[6]Pay Items'!$K$1:$K$649,0)</f>
        <v>#N/A</v>
      </c>
      <c r="M378" s="17" t="str">
        <f t="shared" ca="1" si="40"/>
        <v>F0</v>
      </c>
      <c r="N378" s="17" t="str">
        <f t="shared" ca="1" si="41"/>
        <v>C2</v>
      </c>
      <c r="O378" s="17" t="str">
        <f t="shared" ca="1" si="42"/>
        <v>C2</v>
      </c>
    </row>
    <row r="379" spans="1:15" s="25" customFormat="1" ht="55" customHeight="1" x14ac:dyDescent="0.3">
      <c r="A379" s="113" t="s">
        <v>386</v>
      </c>
      <c r="B379" s="44" t="s">
        <v>355</v>
      </c>
      <c r="C379" s="37" t="s">
        <v>1443</v>
      </c>
      <c r="D379" s="43"/>
      <c r="E379" s="28" t="s">
        <v>178</v>
      </c>
      <c r="F379" s="36"/>
      <c r="G379" s="112"/>
      <c r="H379" s="35">
        <f t="shared" si="47"/>
        <v>0</v>
      </c>
      <c r="I379" s="58" t="s">
        <v>1438</v>
      </c>
      <c r="J379" s="24" t="str">
        <f t="shared" ca="1" si="39"/>
        <v/>
      </c>
      <c r="K379" s="15" t="str">
        <f t="shared" si="43"/>
        <v>C028Construction of 200 mm Type ^ Concrete Pavement for Early Opening ^ (Plain-Dowelled)m²</v>
      </c>
      <c r="L379" s="16" t="e">
        <f>MATCH(K379,'[6]Pay Items'!$K$1:$K$649,0)</f>
        <v>#N/A</v>
      </c>
      <c r="M379" s="17" t="str">
        <f t="shared" ca="1" si="40"/>
        <v>F0</v>
      </c>
      <c r="N379" s="17" t="str">
        <f t="shared" ca="1" si="41"/>
        <v>C2</v>
      </c>
      <c r="O379" s="17" t="str">
        <f t="shared" ca="1" si="42"/>
        <v>C2</v>
      </c>
    </row>
    <row r="380" spans="1:15" s="25" customFormat="1" ht="55" customHeight="1" x14ac:dyDescent="0.3">
      <c r="A380" s="113" t="s">
        <v>1189</v>
      </c>
      <c r="B380" s="44" t="s">
        <v>355</v>
      </c>
      <c r="C380" s="37" t="s">
        <v>1276</v>
      </c>
      <c r="D380" s="43"/>
      <c r="E380" s="28" t="s">
        <v>178</v>
      </c>
      <c r="F380" s="36"/>
      <c r="G380" s="112"/>
      <c r="H380" s="35">
        <f t="shared" si="47"/>
        <v>0</v>
      </c>
      <c r="I380" s="58" t="s">
        <v>586</v>
      </c>
      <c r="J380" s="24" t="str">
        <f t="shared" ca="1" si="39"/>
        <v/>
      </c>
      <c r="K380" s="15" t="str">
        <f t="shared" si="43"/>
        <v>C028-24Construction of 200 mm Type 3 Concrete Pavement for Early Opening 24 Hour (Plain-Dowelled)m²</v>
      </c>
      <c r="L380" s="16" t="e">
        <f>MATCH(K380,'[6]Pay Items'!$K$1:$K$649,0)</f>
        <v>#N/A</v>
      </c>
      <c r="M380" s="17" t="str">
        <f t="shared" ca="1" si="40"/>
        <v>F0</v>
      </c>
      <c r="N380" s="17" t="str">
        <f t="shared" ca="1" si="41"/>
        <v>C2</v>
      </c>
      <c r="O380" s="17" t="str">
        <f t="shared" ca="1" si="42"/>
        <v>C2</v>
      </c>
    </row>
    <row r="381" spans="1:15" s="25" customFormat="1" ht="55" customHeight="1" x14ac:dyDescent="0.3">
      <c r="A381" s="113" t="s">
        <v>1190</v>
      </c>
      <c r="B381" s="44" t="s">
        <v>355</v>
      </c>
      <c r="C381" s="37" t="s">
        <v>1277</v>
      </c>
      <c r="D381" s="43"/>
      <c r="E381" s="28" t="s">
        <v>178</v>
      </c>
      <c r="F381" s="36"/>
      <c r="G381" s="112"/>
      <c r="H381" s="35">
        <f t="shared" si="47"/>
        <v>0</v>
      </c>
      <c r="I381" s="58" t="s">
        <v>706</v>
      </c>
      <c r="J381" s="24" t="str">
        <f t="shared" ca="1" si="39"/>
        <v/>
      </c>
      <c r="K381" s="15" t="str">
        <f t="shared" si="43"/>
        <v>C028-72Construction of 200 mm Type 4 Concrete Pavement for Early Opening 72 Hour (Plain-Dowelled)m²</v>
      </c>
      <c r="L381" s="16" t="e">
        <f>MATCH(K381,'[6]Pay Items'!$K$1:$K$649,0)</f>
        <v>#N/A</v>
      </c>
      <c r="M381" s="17" t="str">
        <f t="shared" ca="1" si="40"/>
        <v>F0</v>
      </c>
      <c r="N381" s="17" t="str">
        <f t="shared" ca="1" si="41"/>
        <v>C2</v>
      </c>
      <c r="O381" s="17" t="str">
        <f t="shared" ca="1" si="42"/>
        <v>C2</v>
      </c>
    </row>
    <row r="382" spans="1:15" s="25" customFormat="1" ht="55" customHeight="1" x14ac:dyDescent="0.3">
      <c r="A382" s="113" t="s">
        <v>387</v>
      </c>
      <c r="B382" s="44" t="s">
        <v>356</v>
      </c>
      <c r="C382" s="37" t="s">
        <v>1444</v>
      </c>
      <c r="D382" s="43"/>
      <c r="E382" s="28" t="s">
        <v>178</v>
      </c>
      <c r="F382" s="36"/>
      <c r="G382" s="112"/>
      <c r="H382" s="35">
        <f t="shared" si="47"/>
        <v>0</v>
      </c>
      <c r="I382" s="58" t="s">
        <v>1438</v>
      </c>
      <c r="J382" s="24" t="str">
        <f t="shared" ca="1" si="39"/>
        <v/>
      </c>
      <c r="K382" s="15" t="str">
        <f t="shared" si="43"/>
        <v>C029Construction of 150 mm Type ^ Concrete Pavement for Early Opening ^ (Reinforced)m²</v>
      </c>
      <c r="L382" s="16" t="e">
        <f>MATCH(K382,'[6]Pay Items'!$K$1:$K$649,0)</f>
        <v>#N/A</v>
      </c>
      <c r="M382" s="17" t="str">
        <f t="shared" ca="1" si="40"/>
        <v>F0</v>
      </c>
      <c r="N382" s="17" t="str">
        <f t="shared" ca="1" si="41"/>
        <v>C2</v>
      </c>
      <c r="O382" s="17" t="str">
        <f t="shared" ca="1" si="42"/>
        <v>C2</v>
      </c>
    </row>
    <row r="383" spans="1:15" s="25" customFormat="1" ht="55" customHeight="1" x14ac:dyDescent="0.3">
      <c r="A383" s="113" t="s">
        <v>1191</v>
      </c>
      <c r="B383" s="44" t="s">
        <v>977</v>
      </c>
      <c r="C383" s="37" t="s">
        <v>1278</v>
      </c>
      <c r="D383" s="43"/>
      <c r="E383" s="28" t="s">
        <v>178</v>
      </c>
      <c r="F383" s="36"/>
      <c r="G383" s="112"/>
      <c r="H383" s="35">
        <f t="shared" si="47"/>
        <v>0</v>
      </c>
      <c r="I383" s="58" t="s">
        <v>586</v>
      </c>
      <c r="J383" s="24" t="str">
        <f t="shared" ca="1" si="39"/>
        <v/>
      </c>
      <c r="K383" s="15" t="str">
        <f t="shared" si="43"/>
        <v>C029-24Construction of 150 mm Type 3 Concrete Pavement for Early Opening 24 Hour (Reinforced)m²</v>
      </c>
      <c r="L383" s="16" t="e">
        <f>MATCH(K383,'[6]Pay Items'!$K$1:$K$649,0)</f>
        <v>#N/A</v>
      </c>
      <c r="M383" s="17" t="str">
        <f t="shared" ca="1" si="40"/>
        <v>F0</v>
      </c>
      <c r="N383" s="17" t="str">
        <f t="shared" ca="1" si="41"/>
        <v>C2</v>
      </c>
      <c r="O383" s="17" t="str">
        <f t="shared" ca="1" si="42"/>
        <v>C2</v>
      </c>
    </row>
    <row r="384" spans="1:15" s="25" customFormat="1" ht="55" customHeight="1" x14ac:dyDescent="0.3">
      <c r="A384" s="113" t="s">
        <v>1192</v>
      </c>
      <c r="B384" s="44" t="s">
        <v>977</v>
      </c>
      <c r="C384" s="37" t="s">
        <v>1279</v>
      </c>
      <c r="D384" s="43"/>
      <c r="E384" s="28" t="s">
        <v>178</v>
      </c>
      <c r="F384" s="36"/>
      <c r="G384" s="112"/>
      <c r="H384" s="35">
        <f t="shared" si="47"/>
        <v>0</v>
      </c>
      <c r="I384" s="58" t="s">
        <v>586</v>
      </c>
      <c r="J384" s="24" t="str">
        <f t="shared" ca="1" si="39"/>
        <v/>
      </c>
      <c r="K384" s="15" t="str">
        <f t="shared" si="43"/>
        <v>C029-72Construction of 150 mm Type 4 Concrete Pavement for Early Opening 72 Hour (Reinforced)m²</v>
      </c>
      <c r="L384" s="16" t="e">
        <f>MATCH(K384,'[6]Pay Items'!$K$1:$K$649,0)</f>
        <v>#N/A</v>
      </c>
      <c r="M384" s="17" t="str">
        <f t="shared" ca="1" si="40"/>
        <v>F0</v>
      </c>
      <c r="N384" s="17" t="str">
        <f t="shared" ca="1" si="41"/>
        <v>C2</v>
      </c>
      <c r="O384" s="17" t="str">
        <f t="shared" ca="1" si="42"/>
        <v>C2</v>
      </c>
    </row>
    <row r="385" spans="1:15" s="25" customFormat="1" ht="54" customHeight="1" x14ac:dyDescent="0.3">
      <c r="A385" s="113" t="s">
        <v>388</v>
      </c>
      <c r="B385" s="44" t="s">
        <v>357</v>
      </c>
      <c r="C385" s="37" t="s">
        <v>1445</v>
      </c>
      <c r="D385" s="43" t="s">
        <v>173</v>
      </c>
      <c r="E385" s="28" t="s">
        <v>178</v>
      </c>
      <c r="F385" s="36"/>
      <c r="G385" s="112"/>
      <c r="H385" s="35">
        <f t="shared" si="47"/>
        <v>0</v>
      </c>
      <c r="I385" s="58" t="s">
        <v>1438</v>
      </c>
      <c r="J385" s="24" t="str">
        <f t="shared" ca="1" si="39"/>
        <v/>
      </c>
      <c r="K385" s="15" t="str">
        <f t="shared" si="43"/>
        <v>C031Construction of 150 mm Type ^ Concrete Pavement for Early Opening ^ (Plain-Dowelled)m²</v>
      </c>
      <c r="L385" s="16" t="e">
        <f>MATCH(K385,'[6]Pay Items'!$K$1:$K$649,0)</f>
        <v>#N/A</v>
      </c>
      <c r="M385" s="17" t="str">
        <f t="shared" ca="1" si="40"/>
        <v>F0</v>
      </c>
      <c r="N385" s="17" t="str">
        <f t="shared" ca="1" si="41"/>
        <v>C2</v>
      </c>
      <c r="O385" s="17" t="str">
        <f t="shared" ca="1" si="42"/>
        <v>C2</v>
      </c>
    </row>
    <row r="386" spans="1:15" s="25" customFormat="1" ht="54" customHeight="1" x14ac:dyDescent="0.3">
      <c r="A386" s="113" t="s">
        <v>1193</v>
      </c>
      <c r="B386" s="44" t="s">
        <v>969</v>
      </c>
      <c r="C386" s="37" t="s">
        <v>1280</v>
      </c>
      <c r="D386" s="43" t="s">
        <v>173</v>
      </c>
      <c r="E386" s="28" t="s">
        <v>178</v>
      </c>
      <c r="F386" s="36"/>
      <c r="G386" s="112"/>
      <c r="H386" s="35">
        <f t="shared" si="47"/>
        <v>0</v>
      </c>
      <c r="I386" s="58" t="s">
        <v>586</v>
      </c>
      <c r="J386" s="24" t="str">
        <f t="shared" ca="1" si="39"/>
        <v/>
      </c>
      <c r="K386" s="15" t="str">
        <f t="shared" si="43"/>
        <v>C031-24Construction of 150 mm Type 3 Concrete Pavement for Early Opening 24 Hour (Plain-Dowelled)m²</v>
      </c>
      <c r="L386" s="16" t="e">
        <f>MATCH(K386,'[6]Pay Items'!$K$1:$K$649,0)</f>
        <v>#N/A</v>
      </c>
      <c r="M386" s="17" t="str">
        <f t="shared" ca="1" si="40"/>
        <v>F0</v>
      </c>
      <c r="N386" s="17" t="str">
        <f t="shared" ca="1" si="41"/>
        <v>C2</v>
      </c>
      <c r="O386" s="17" t="str">
        <f t="shared" ca="1" si="42"/>
        <v>C2</v>
      </c>
    </row>
    <row r="387" spans="1:15" s="25" customFormat="1" ht="54" customHeight="1" x14ac:dyDescent="0.3">
      <c r="A387" s="113" t="s">
        <v>1194</v>
      </c>
      <c r="B387" s="44" t="s">
        <v>969</v>
      </c>
      <c r="C387" s="37" t="s">
        <v>1281</v>
      </c>
      <c r="D387" s="43" t="s">
        <v>173</v>
      </c>
      <c r="E387" s="28" t="s">
        <v>178</v>
      </c>
      <c r="F387" s="36"/>
      <c r="G387" s="112"/>
      <c r="H387" s="35">
        <f t="shared" si="47"/>
        <v>0</v>
      </c>
      <c r="I387" s="58" t="s">
        <v>586</v>
      </c>
      <c r="J387" s="24" t="str">
        <f t="shared" ref="J387:J450" ca="1" si="48">IF(CELL("protect",$G387)=1, "LOCKED", "")</f>
        <v/>
      </c>
      <c r="K387" s="15" t="str">
        <f t="shared" si="43"/>
        <v>C031-72Construction of 150 mm Type 4 Concrete Pavement for Early Opening 72 Hour (Plain-Dowelled)m²</v>
      </c>
      <c r="L387" s="16" t="e">
        <f>MATCH(K387,'[6]Pay Items'!$K$1:$K$649,0)</f>
        <v>#N/A</v>
      </c>
      <c r="M387" s="17" t="str">
        <f t="shared" ref="M387:M450" ca="1" si="49">CELL("format",$F387)</f>
        <v>F0</v>
      </c>
      <c r="N387" s="17" t="str">
        <f t="shared" ref="N387:N450" ca="1" si="50">CELL("format",$G387)</f>
        <v>C2</v>
      </c>
      <c r="O387" s="17" t="str">
        <f t="shared" ref="O387:O450" ca="1" si="51">CELL("format",$H387)</f>
        <v>C2</v>
      </c>
    </row>
    <row r="388" spans="1:15" s="25" customFormat="1" ht="43.9" customHeight="1" x14ac:dyDescent="0.3">
      <c r="A388" s="113" t="s">
        <v>389</v>
      </c>
      <c r="B388" s="38" t="s">
        <v>119</v>
      </c>
      <c r="C388" s="37" t="s">
        <v>366</v>
      </c>
      <c r="D388" s="43" t="s">
        <v>1420</v>
      </c>
      <c r="E388" s="28"/>
      <c r="F388" s="36"/>
      <c r="G388" s="115"/>
      <c r="H388" s="78"/>
      <c r="I388" s="53"/>
      <c r="J388" s="24" t="str">
        <f t="shared" ca="1" si="48"/>
        <v>LOCKED</v>
      </c>
      <c r="K388" s="15" t="str">
        <f t="shared" ref="K388:K451" si="52">CLEAN(CONCATENATE(TRIM($A388),TRIM($C388),IF(LEFT($D388)&lt;&gt;"E",TRIM($D388),),TRIM($E388)))</f>
        <v>C032Concrete Curbs, Curb and Gutter, and Splash StripsCW 3310-R18</v>
      </c>
      <c r="L388" s="16" t="e">
        <f>MATCH(K388,'[6]Pay Items'!$K$1:$K$649,0)</f>
        <v>#N/A</v>
      </c>
      <c r="M388" s="17" t="str">
        <f t="shared" ca="1" si="49"/>
        <v>F0</v>
      </c>
      <c r="N388" s="17" t="str">
        <f t="shared" ca="1" si="50"/>
        <v>G</v>
      </c>
      <c r="O388" s="17" t="str">
        <f t="shared" ca="1" si="51"/>
        <v>C2</v>
      </c>
    </row>
    <row r="389" spans="1:15" s="25" customFormat="1" ht="43.9" customHeight="1" x14ac:dyDescent="0.3">
      <c r="A389" s="113" t="s">
        <v>539</v>
      </c>
      <c r="B389" s="44" t="s">
        <v>350</v>
      </c>
      <c r="C389" s="37" t="s">
        <v>1446</v>
      </c>
      <c r="D389" s="43" t="s">
        <v>398</v>
      </c>
      <c r="E389" s="28" t="s">
        <v>182</v>
      </c>
      <c r="F389" s="57"/>
      <c r="G389" s="112"/>
      <c r="H389" s="35">
        <f t="shared" ref="H389:H428" si="53">ROUND(G389*F389,2)</f>
        <v>0</v>
      </c>
      <c r="I389" s="53" t="s">
        <v>1247</v>
      </c>
      <c r="J389" s="24" t="str">
        <f t="shared" ca="1" si="48"/>
        <v/>
      </c>
      <c r="K389" s="15" t="str">
        <f t="shared" si="52"/>
        <v>C033Construction of Barrier (^ mm ht, Type ^, Dowelled)SD-205m</v>
      </c>
      <c r="L389" s="16" t="e">
        <f>MATCH(K389,'[6]Pay Items'!$K$1:$K$649,0)</f>
        <v>#N/A</v>
      </c>
      <c r="M389" s="17" t="str">
        <f t="shared" ca="1" si="49"/>
        <v>F0</v>
      </c>
      <c r="N389" s="17" t="str">
        <f t="shared" ca="1" si="50"/>
        <v>C2</v>
      </c>
      <c r="O389" s="17" t="str">
        <f t="shared" ca="1" si="51"/>
        <v>C2</v>
      </c>
    </row>
    <row r="390" spans="1:15" s="25" customFormat="1" ht="43.9" customHeight="1" x14ac:dyDescent="0.3">
      <c r="A390" s="113" t="s">
        <v>1195</v>
      </c>
      <c r="B390" s="44" t="s">
        <v>966</v>
      </c>
      <c r="C390" s="37" t="s">
        <v>1447</v>
      </c>
      <c r="D390" s="43" t="s">
        <v>398</v>
      </c>
      <c r="E390" s="28" t="s">
        <v>182</v>
      </c>
      <c r="F390" s="57"/>
      <c r="G390" s="112"/>
      <c r="H390" s="35">
        <f t="shared" si="53"/>
        <v>0</v>
      </c>
      <c r="I390" s="53" t="s">
        <v>1245</v>
      </c>
      <c r="J390" s="24" t="str">
        <f t="shared" ca="1" si="48"/>
        <v/>
      </c>
      <c r="K390" s="15" t="str">
        <f t="shared" si="52"/>
        <v>C033AConstruction of Barrier (150 mm ht, Type ^, Dowelled)SD-205m</v>
      </c>
      <c r="L390" s="16" t="e">
        <f>MATCH(K390,'[6]Pay Items'!$K$1:$K$649,0)</f>
        <v>#N/A</v>
      </c>
      <c r="M390" s="17" t="str">
        <f t="shared" ca="1" si="49"/>
        <v>F0</v>
      </c>
      <c r="N390" s="17" t="str">
        <f t="shared" ca="1" si="50"/>
        <v>C2</v>
      </c>
      <c r="O390" s="17" t="str">
        <f t="shared" ca="1" si="51"/>
        <v>C2</v>
      </c>
    </row>
    <row r="391" spans="1:15" s="25" customFormat="1" ht="43.9" customHeight="1" x14ac:dyDescent="0.3">
      <c r="A391" s="113" t="s">
        <v>1196</v>
      </c>
      <c r="B391" s="44" t="s">
        <v>966</v>
      </c>
      <c r="C391" s="37" t="s">
        <v>1448</v>
      </c>
      <c r="D391" s="43" t="s">
        <v>398</v>
      </c>
      <c r="E391" s="28" t="s">
        <v>182</v>
      </c>
      <c r="F391" s="57"/>
      <c r="G391" s="112"/>
      <c r="H391" s="35">
        <f t="shared" si="53"/>
        <v>0</v>
      </c>
      <c r="I391" s="53" t="s">
        <v>1245</v>
      </c>
      <c r="J391" s="24" t="str">
        <f t="shared" ca="1" si="48"/>
        <v/>
      </c>
      <c r="K391" s="15" t="str">
        <f t="shared" si="52"/>
        <v>C033BConstruction of Barrier (180 mm ht, Type ^, Dowelled)SD-205m</v>
      </c>
      <c r="L391" s="16" t="e">
        <f>MATCH(K391,'[6]Pay Items'!$K$1:$K$649,0)</f>
        <v>#N/A</v>
      </c>
      <c r="M391" s="17" t="str">
        <f t="shared" ca="1" si="49"/>
        <v>F0</v>
      </c>
      <c r="N391" s="17" t="str">
        <f t="shared" ca="1" si="50"/>
        <v>C2</v>
      </c>
      <c r="O391" s="17" t="str">
        <f t="shared" ca="1" si="51"/>
        <v>C2</v>
      </c>
    </row>
    <row r="392" spans="1:15" s="25" customFormat="1" ht="43.9" customHeight="1" x14ac:dyDescent="0.3">
      <c r="A392" s="113" t="s">
        <v>540</v>
      </c>
      <c r="B392" s="44" t="s">
        <v>351</v>
      </c>
      <c r="C392" s="37" t="s">
        <v>1449</v>
      </c>
      <c r="D392" s="43" t="s">
        <v>576</v>
      </c>
      <c r="E392" s="28" t="s">
        <v>182</v>
      </c>
      <c r="F392" s="57"/>
      <c r="G392" s="112"/>
      <c r="H392" s="35">
        <f t="shared" si="53"/>
        <v>0</v>
      </c>
      <c r="I392" s="53" t="s">
        <v>1247</v>
      </c>
      <c r="J392" s="24" t="str">
        <f t="shared" ca="1" si="48"/>
        <v/>
      </c>
      <c r="K392" s="15" t="str">
        <f t="shared" si="52"/>
        <v>C034Construction of Barrier (^ mm ht, Type ^, Separate)SD-203Am</v>
      </c>
      <c r="L392" s="16" t="e">
        <f>MATCH(K392,'[6]Pay Items'!$K$1:$K$649,0)</f>
        <v>#N/A</v>
      </c>
      <c r="M392" s="17" t="str">
        <f t="shared" ca="1" si="49"/>
        <v>F0</v>
      </c>
      <c r="N392" s="17" t="str">
        <f t="shared" ca="1" si="50"/>
        <v>C2</v>
      </c>
      <c r="O392" s="17" t="str">
        <f t="shared" ca="1" si="51"/>
        <v>C2</v>
      </c>
    </row>
    <row r="393" spans="1:15" s="25" customFormat="1" ht="43.9" customHeight="1" x14ac:dyDescent="0.3">
      <c r="A393" s="113" t="s">
        <v>1197</v>
      </c>
      <c r="B393" s="44" t="s">
        <v>972</v>
      </c>
      <c r="C393" s="37" t="s">
        <v>1450</v>
      </c>
      <c r="D393" s="43" t="s">
        <v>576</v>
      </c>
      <c r="E393" s="28" t="s">
        <v>182</v>
      </c>
      <c r="F393" s="57"/>
      <c r="G393" s="112"/>
      <c r="H393" s="35">
        <f t="shared" si="53"/>
        <v>0</v>
      </c>
      <c r="I393" s="53" t="s">
        <v>706</v>
      </c>
      <c r="J393" s="24" t="str">
        <f t="shared" ca="1" si="48"/>
        <v/>
      </c>
      <c r="K393" s="15" t="str">
        <f t="shared" si="52"/>
        <v>C034AConstruction of Barrier (150 mm ht, Type ^, Separate)SD-203Am</v>
      </c>
      <c r="L393" s="16" t="e">
        <f>MATCH(K393,'[6]Pay Items'!$K$1:$K$649,0)</f>
        <v>#N/A</v>
      </c>
      <c r="M393" s="17" t="str">
        <f t="shared" ca="1" si="49"/>
        <v>F0</v>
      </c>
      <c r="N393" s="17" t="str">
        <f t="shared" ca="1" si="50"/>
        <v>C2</v>
      </c>
      <c r="O393" s="17" t="str">
        <f t="shared" ca="1" si="51"/>
        <v>C2</v>
      </c>
    </row>
    <row r="394" spans="1:15" s="25" customFormat="1" ht="43.9" customHeight="1" x14ac:dyDescent="0.3">
      <c r="A394" s="113" t="s">
        <v>1198</v>
      </c>
      <c r="B394" s="44" t="s">
        <v>972</v>
      </c>
      <c r="C394" s="37" t="s">
        <v>1451</v>
      </c>
      <c r="D394" s="43" t="s">
        <v>576</v>
      </c>
      <c r="E394" s="28" t="s">
        <v>182</v>
      </c>
      <c r="F394" s="57"/>
      <c r="G394" s="112"/>
      <c r="H394" s="35">
        <f t="shared" si="53"/>
        <v>0</v>
      </c>
      <c r="I394" s="53" t="s">
        <v>706</v>
      </c>
      <c r="J394" s="24" t="str">
        <f t="shared" ca="1" si="48"/>
        <v/>
      </c>
      <c r="K394" s="15" t="str">
        <f t="shared" si="52"/>
        <v>C034BConstruction of Barrier (180 mm ht, Type ^, Separate)SD-203Am</v>
      </c>
      <c r="L394" s="16" t="e">
        <f>MATCH(K394,'[6]Pay Items'!$K$1:$K$649,0)</f>
        <v>#N/A</v>
      </c>
      <c r="M394" s="17" t="str">
        <f t="shared" ca="1" si="49"/>
        <v>F0</v>
      </c>
      <c r="N394" s="17" t="str">
        <f t="shared" ca="1" si="50"/>
        <v>C2</v>
      </c>
      <c r="O394" s="17" t="str">
        <f t="shared" ca="1" si="51"/>
        <v>C2</v>
      </c>
    </row>
    <row r="395" spans="1:15" s="25" customFormat="1" ht="43.9" customHeight="1" x14ac:dyDescent="0.3">
      <c r="A395" s="113" t="s">
        <v>390</v>
      </c>
      <c r="B395" s="44" t="s">
        <v>352</v>
      </c>
      <c r="C395" s="37" t="s">
        <v>1452</v>
      </c>
      <c r="D395" s="43" t="s">
        <v>348</v>
      </c>
      <c r="E395" s="28" t="s">
        <v>182</v>
      </c>
      <c r="F395" s="57"/>
      <c r="G395" s="112"/>
      <c r="H395" s="35">
        <f t="shared" si="53"/>
        <v>0</v>
      </c>
      <c r="I395" s="53" t="s">
        <v>1247</v>
      </c>
      <c r="J395" s="24" t="str">
        <f t="shared" ca="1" si="48"/>
        <v/>
      </c>
      <c r="K395" s="15" t="str">
        <f t="shared" si="52"/>
        <v>C035Construction of Barrier (^ mm ht, Type ^, Integral)SD-204m</v>
      </c>
      <c r="L395" s="16" t="e">
        <f>MATCH(K395,'[6]Pay Items'!$K$1:$K$649,0)</f>
        <v>#N/A</v>
      </c>
      <c r="M395" s="17" t="str">
        <f t="shared" ca="1" si="49"/>
        <v>F0</v>
      </c>
      <c r="N395" s="17" t="str">
        <f t="shared" ca="1" si="50"/>
        <v>C2</v>
      </c>
      <c r="O395" s="17" t="str">
        <f t="shared" ca="1" si="51"/>
        <v>C2</v>
      </c>
    </row>
    <row r="396" spans="1:15" s="25" customFormat="1" ht="43.9" customHeight="1" x14ac:dyDescent="0.3">
      <c r="A396" s="113" t="s">
        <v>1199</v>
      </c>
      <c r="B396" s="44" t="s">
        <v>973</v>
      </c>
      <c r="C396" s="37" t="s">
        <v>1453</v>
      </c>
      <c r="D396" s="43" t="s">
        <v>348</v>
      </c>
      <c r="E396" s="28" t="s">
        <v>182</v>
      </c>
      <c r="F396" s="57"/>
      <c r="G396" s="112"/>
      <c r="H396" s="35">
        <f t="shared" si="53"/>
        <v>0</v>
      </c>
      <c r="I396" s="53" t="s">
        <v>706</v>
      </c>
      <c r="J396" s="24" t="str">
        <f t="shared" ca="1" si="48"/>
        <v/>
      </c>
      <c r="K396" s="15" t="str">
        <f t="shared" si="52"/>
        <v>C035AConstruction of Barrier (150 mm ht, Type ^, Integral)SD-204m</v>
      </c>
      <c r="L396" s="16" t="e">
        <f>MATCH(K396,'[6]Pay Items'!$K$1:$K$649,0)</f>
        <v>#N/A</v>
      </c>
      <c r="M396" s="17" t="str">
        <f t="shared" ca="1" si="49"/>
        <v>F0</v>
      </c>
      <c r="N396" s="17" t="str">
        <f t="shared" ca="1" si="50"/>
        <v>C2</v>
      </c>
      <c r="O396" s="17" t="str">
        <f t="shared" ca="1" si="51"/>
        <v>C2</v>
      </c>
    </row>
    <row r="397" spans="1:15" s="25" customFormat="1" ht="43.9" customHeight="1" x14ac:dyDescent="0.3">
      <c r="A397" s="113" t="s">
        <v>1200</v>
      </c>
      <c r="B397" s="44" t="s">
        <v>973</v>
      </c>
      <c r="C397" s="37" t="s">
        <v>1454</v>
      </c>
      <c r="D397" s="43" t="s">
        <v>348</v>
      </c>
      <c r="E397" s="28" t="s">
        <v>182</v>
      </c>
      <c r="F397" s="57"/>
      <c r="G397" s="112"/>
      <c r="H397" s="35">
        <f t="shared" si="53"/>
        <v>0</v>
      </c>
      <c r="I397" s="53" t="s">
        <v>706</v>
      </c>
      <c r="J397" s="24" t="str">
        <f t="shared" ca="1" si="48"/>
        <v/>
      </c>
      <c r="K397" s="15" t="str">
        <f t="shared" si="52"/>
        <v>C035BConstruction of Barrier (180 mm ht, Type ^, Integral)SD-204m</v>
      </c>
      <c r="L397" s="16" t="e">
        <f>MATCH(K397,'[6]Pay Items'!$K$1:$K$649,0)</f>
        <v>#N/A</v>
      </c>
      <c r="M397" s="17" t="str">
        <f t="shared" ca="1" si="49"/>
        <v>F0</v>
      </c>
      <c r="N397" s="17" t="str">
        <f t="shared" ca="1" si="50"/>
        <v>C2</v>
      </c>
      <c r="O397" s="17" t="str">
        <f t="shared" ca="1" si="51"/>
        <v>C2</v>
      </c>
    </row>
    <row r="398" spans="1:15" s="25" customFormat="1" ht="43.9" customHeight="1" x14ac:dyDescent="0.3">
      <c r="A398" s="113" t="s">
        <v>541</v>
      </c>
      <c r="B398" s="44" t="s">
        <v>353</v>
      </c>
      <c r="C398" s="37" t="s">
        <v>1455</v>
      </c>
      <c r="D398" s="43" t="s">
        <v>399</v>
      </c>
      <c r="E398" s="28" t="s">
        <v>182</v>
      </c>
      <c r="F398" s="57"/>
      <c r="G398" s="112"/>
      <c r="H398" s="35">
        <f t="shared" si="53"/>
        <v>0</v>
      </c>
      <c r="I398" s="53" t="s">
        <v>1247</v>
      </c>
      <c r="J398" s="24" t="str">
        <f t="shared" ca="1" si="48"/>
        <v/>
      </c>
      <c r="K398" s="15" t="str">
        <f t="shared" si="52"/>
        <v>C036Construction of Modified Barrier (^ mm ht, Type ^ Dowelled)SD-203Bm</v>
      </c>
      <c r="L398" s="16" t="e">
        <f>MATCH(K398,'[6]Pay Items'!$K$1:$K$649,0)</f>
        <v>#N/A</v>
      </c>
      <c r="M398" s="17" t="str">
        <f t="shared" ca="1" si="49"/>
        <v>F0</v>
      </c>
      <c r="N398" s="17" t="str">
        <f t="shared" ca="1" si="50"/>
        <v>C2</v>
      </c>
      <c r="O398" s="17" t="str">
        <f t="shared" ca="1" si="51"/>
        <v>C2</v>
      </c>
    </row>
    <row r="399" spans="1:15" s="25" customFormat="1" ht="43.9" customHeight="1" x14ac:dyDescent="0.3">
      <c r="A399" s="113" t="s">
        <v>1201</v>
      </c>
      <c r="B399" s="44" t="s">
        <v>974</v>
      </c>
      <c r="C399" s="37" t="s">
        <v>1456</v>
      </c>
      <c r="D399" s="43" t="s">
        <v>399</v>
      </c>
      <c r="E399" s="28" t="s">
        <v>182</v>
      </c>
      <c r="F399" s="57"/>
      <c r="G399" s="112"/>
      <c r="H399" s="35">
        <f t="shared" si="53"/>
        <v>0</v>
      </c>
      <c r="I399" s="53" t="s">
        <v>706</v>
      </c>
      <c r="J399" s="24" t="str">
        <f t="shared" ca="1" si="48"/>
        <v/>
      </c>
      <c r="K399" s="15" t="str">
        <f t="shared" si="52"/>
        <v>C036AConstruction of Modified Barrier (150 mm ht, Type ^, Dowelled)SD-203Bm</v>
      </c>
      <c r="L399" s="16" t="e">
        <f>MATCH(K399,'[6]Pay Items'!$K$1:$K$649,0)</f>
        <v>#N/A</v>
      </c>
      <c r="M399" s="17" t="str">
        <f t="shared" ca="1" si="49"/>
        <v>F0</v>
      </c>
      <c r="N399" s="17" t="str">
        <f t="shared" ca="1" si="50"/>
        <v>C2</v>
      </c>
      <c r="O399" s="17" t="str">
        <f t="shared" ca="1" si="51"/>
        <v>C2</v>
      </c>
    </row>
    <row r="400" spans="1:15" s="25" customFormat="1" ht="43.9" customHeight="1" x14ac:dyDescent="0.3">
      <c r="A400" s="113" t="s">
        <v>1202</v>
      </c>
      <c r="B400" s="44" t="s">
        <v>974</v>
      </c>
      <c r="C400" s="37" t="s">
        <v>1457</v>
      </c>
      <c r="D400" s="43" t="s">
        <v>399</v>
      </c>
      <c r="E400" s="28" t="s">
        <v>182</v>
      </c>
      <c r="F400" s="57"/>
      <c r="G400" s="112"/>
      <c r="H400" s="35">
        <f t="shared" si="53"/>
        <v>0</v>
      </c>
      <c r="I400" s="53" t="s">
        <v>706</v>
      </c>
      <c r="J400" s="24" t="str">
        <f t="shared" ca="1" si="48"/>
        <v/>
      </c>
      <c r="K400" s="15" t="str">
        <f t="shared" si="52"/>
        <v>C036BConstruction of Modified Barrier (180 mm ht, Type ^, Dowelled)SD-203Bm</v>
      </c>
      <c r="L400" s="16" t="e">
        <f>MATCH(K400,'[6]Pay Items'!$K$1:$K$649,0)</f>
        <v>#N/A</v>
      </c>
      <c r="M400" s="17" t="str">
        <f t="shared" ca="1" si="49"/>
        <v>F0</v>
      </c>
      <c r="N400" s="17" t="str">
        <f t="shared" ca="1" si="50"/>
        <v>C2</v>
      </c>
      <c r="O400" s="17" t="str">
        <f t="shared" ca="1" si="51"/>
        <v>C2</v>
      </c>
    </row>
    <row r="401" spans="1:15" s="25" customFormat="1" ht="43.9" customHeight="1" x14ac:dyDescent="0.3">
      <c r="A401" s="113" t="s">
        <v>542</v>
      </c>
      <c r="B401" s="44" t="s">
        <v>354</v>
      </c>
      <c r="C401" s="37" t="s">
        <v>1458</v>
      </c>
      <c r="D401" s="43" t="s">
        <v>399</v>
      </c>
      <c r="E401" s="28" t="s">
        <v>182</v>
      </c>
      <c r="F401" s="57"/>
      <c r="G401" s="112"/>
      <c r="H401" s="35">
        <f t="shared" si="53"/>
        <v>0</v>
      </c>
      <c r="I401" s="53" t="s">
        <v>1247</v>
      </c>
      <c r="J401" s="24" t="str">
        <f t="shared" ca="1" si="48"/>
        <v/>
      </c>
      <c r="K401" s="15" t="str">
        <f t="shared" si="52"/>
        <v>C037Construction of Modified Barrier (^ mm ht, Type ^, Integral)SD-203Bm</v>
      </c>
      <c r="L401" s="16" t="e">
        <f>MATCH(K401,'[6]Pay Items'!$K$1:$K$649,0)</f>
        <v>#N/A</v>
      </c>
      <c r="M401" s="17" t="str">
        <f t="shared" ca="1" si="49"/>
        <v>F0</v>
      </c>
      <c r="N401" s="17" t="str">
        <f t="shared" ca="1" si="50"/>
        <v>C2</v>
      </c>
      <c r="O401" s="17" t="str">
        <f t="shared" ca="1" si="51"/>
        <v>C2</v>
      </c>
    </row>
    <row r="402" spans="1:15" s="25" customFormat="1" ht="43.9" customHeight="1" x14ac:dyDescent="0.3">
      <c r="A402" s="113" t="s">
        <v>1203</v>
      </c>
      <c r="B402" s="44" t="s">
        <v>975</v>
      </c>
      <c r="C402" s="37" t="s">
        <v>1459</v>
      </c>
      <c r="D402" s="43" t="s">
        <v>399</v>
      </c>
      <c r="E402" s="28" t="s">
        <v>182</v>
      </c>
      <c r="F402" s="57"/>
      <c r="G402" s="112"/>
      <c r="H402" s="35">
        <f t="shared" si="53"/>
        <v>0</v>
      </c>
      <c r="I402" s="53" t="s">
        <v>706</v>
      </c>
      <c r="J402" s="24" t="str">
        <f t="shared" ca="1" si="48"/>
        <v/>
      </c>
      <c r="K402" s="15" t="str">
        <f t="shared" si="52"/>
        <v>C037AConstruction of Modified Barrier (150 mm ht, Type ^, Integral)SD-203Bm</v>
      </c>
      <c r="L402" s="16" t="e">
        <f>MATCH(K402,'[6]Pay Items'!$K$1:$K$649,0)</f>
        <v>#N/A</v>
      </c>
      <c r="M402" s="17" t="str">
        <f t="shared" ca="1" si="49"/>
        <v>F0</v>
      </c>
      <c r="N402" s="17" t="str">
        <f t="shared" ca="1" si="50"/>
        <v>C2</v>
      </c>
      <c r="O402" s="17" t="str">
        <f t="shared" ca="1" si="51"/>
        <v>C2</v>
      </c>
    </row>
    <row r="403" spans="1:15" s="25" customFormat="1" ht="43.9" customHeight="1" x14ac:dyDescent="0.3">
      <c r="A403" s="113" t="s">
        <v>1204</v>
      </c>
      <c r="B403" s="44" t="s">
        <v>975</v>
      </c>
      <c r="C403" s="37" t="s">
        <v>1460</v>
      </c>
      <c r="D403" s="43" t="s">
        <v>399</v>
      </c>
      <c r="E403" s="28" t="s">
        <v>182</v>
      </c>
      <c r="F403" s="57"/>
      <c r="G403" s="112"/>
      <c r="H403" s="35">
        <f t="shared" si="53"/>
        <v>0</v>
      </c>
      <c r="I403" s="53" t="s">
        <v>706</v>
      </c>
      <c r="J403" s="24" t="str">
        <f t="shared" ca="1" si="48"/>
        <v/>
      </c>
      <c r="K403" s="15" t="str">
        <f t="shared" si="52"/>
        <v>C037BConstruction of Modified Barrier (180 mm ht, Type ^, Integral)SD-203Bm</v>
      </c>
      <c r="L403" s="16" t="e">
        <f>MATCH(K403,'[6]Pay Items'!$K$1:$K$649,0)</f>
        <v>#N/A</v>
      </c>
      <c r="M403" s="17" t="str">
        <f t="shared" ca="1" si="49"/>
        <v>F0</v>
      </c>
      <c r="N403" s="17" t="str">
        <f t="shared" ca="1" si="50"/>
        <v>C2</v>
      </c>
      <c r="O403" s="17" t="str">
        <f t="shared" ca="1" si="51"/>
        <v>C2</v>
      </c>
    </row>
    <row r="404" spans="1:15" s="25" customFormat="1" ht="75" customHeight="1" x14ac:dyDescent="0.3">
      <c r="A404" s="113" t="s">
        <v>543</v>
      </c>
      <c r="B404" s="44" t="s">
        <v>355</v>
      </c>
      <c r="C404" s="37" t="s">
        <v>1594</v>
      </c>
      <c r="D404" s="43" t="s">
        <v>343</v>
      </c>
      <c r="E404" s="28" t="s">
        <v>182</v>
      </c>
      <c r="F404" s="36"/>
      <c r="G404" s="112"/>
      <c r="H404" s="35">
        <f t="shared" si="53"/>
        <v>0</v>
      </c>
      <c r="I404" s="53" t="s">
        <v>1247</v>
      </c>
      <c r="J404" s="24" t="str">
        <f t="shared" ca="1" si="48"/>
        <v/>
      </c>
      <c r="K404" s="15" t="str">
        <f t="shared" si="52"/>
        <v>C038Construction of Curb and Gutter (^ mm ht, Barrier, Integral, 600 mm width, 150 mm Plain Type ^ Concrete Pavement)SD-200m</v>
      </c>
      <c r="L404" s="16" t="e">
        <f>MATCH(K404,'[6]Pay Items'!$K$1:$K$649,0)</f>
        <v>#N/A</v>
      </c>
      <c r="M404" s="17" t="str">
        <f t="shared" ca="1" si="49"/>
        <v>F0</v>
      </c>
      <c r="N404" s="17" t="str">
        <f t="shared" ca="1" si="50"/>
        <v>C2</v>
      </c>
      <c r="O404" s="17" t="str">
        <f t="shared" ca="1" si="51"/>
        <v>C2</v>
      </c>
    </row>
    <row r="405" spans="1:15" s="25" customFormat="1" ht="75" customHeight="1" x14ac:dyDescent="0.3">
      <c r="A405" s="113" t="s">
        <v>1205</v>
      </c>
      <c r="B405" s="44" t="s">
        <v>976</v>
      </c>
      <c r="C405" s="37" t="s">
        <v>1461</v>
      </c>
      <c r="D405" s="43" t="s">
        <v>343</v>
      </c>
      <c r="E405" s="28" t="s">
        <v>182</v>
      </c>
      <c r="F405" s="36"/>
      <c r="G405" s="112"/>
      <c r="H405" s="35">
        <f t="shared" si="53"/>
        <v>0</v>
      </c>
      <c r="I405" s="53" t="s">
        <v>706</v>
      </c>
      <c r="J405" s="24" t="str">
        <f t="shared" ca="1" si="48"/>
        <v/>
      </c>
      <c r="K405" s="15" t="str">
        <f t="shared" si="52"/>
        <v>C038AConstruction of Curb and Gutter (150 mm ht, Barrier, Integral, 600 mm width, 150 mm Plain Type ^ Concrete Pavement)SD-200m</v>
      </c>
      <c r="L405" s="16" t="e">
        <f>MATCH(K405,'[6]Pay Items'!$K$1:$K$649,0)</f>
        <v>#N/A</v>
      </c>
      <c r="M405" s="17" t="str">
        <f t="shared" ca="1" si="49"/>
        <v>F0</v>
      </c>
      <c r="N405" s="17" t="str">
        <f t="shared" ca="1" si="50"/>
        <v>C2</v>
      </c>
      <c r="O405" s="17" t="str">
        <f t="shared" ca="1" si="51"/>
        <v>C2</v>
      </c>
    </row>
    <row r="406" spans="1:15" s="25" customFormat="1" ht="75" customHeight="1" x14ac:dyDescent="0.3">
      <c r="A406" s="113" t="s">
        <v>1206</v>
      </c>
      <c r="B406" s="44" t="s">
        <v>976</v>
      </c>
      <c r="C406" s="37" t="s">
        <v>1462</v>
      </c>
      <c r="D406" s="43" t="s">
        <v>343</v>
      </c>
      <c r="E406" s="28" t="s">
        <v>182</v>
      </c>
      <c r="F406" s="36"/>
      <c r="G406" s="112"/>
      <c r="H406" s="35">
        <f t="shared" si="53"/>
        <v>0</v>
      </c>
      <c r="I406" s="53" t="s">
        <v>706</v>
      </c>
      <c r="J406" s="24" t="str">
        <f t="shared" ca="1" si="48"/>
        <v/>
      </c>
      <c r="K406" s="15" t="str">
        <f t="shared" si="52"/>
        <v>C038BConstruction of Curb and Gutter (180 mm ht, Barrier, Integral, 600 mm width, 150 mm Plain Type ^ Concrete Pavement)SD-200m</v>
      </c>
      <c r="L406" s="16" t="e">
        <f>MATCH(K406,'[6]Pay Items'!$K$1:$K$649,0)</f>
        <v>#N/A</v>
      </c>
      <c r="M406" s="17" t="str">
        <f t="shared" ca="1" si="49"/>
        <v>F0</v>
      </c>
      <c r="N406" s="17" t="str">
        <f t="shared" ca="1" si="50"/>
        <v>C2</v>
      </c>
      <c r="O406" s="17" t="str">
        <f t="shared" ca="1" si="51"/>
        <v>C2</v>
      </c>
    </row>
    <row r="407" spans="1:15" s="25" customFormat="1" ht="75" customHeight="1" x14ac:dyDescent="0.3">
      <c r="A407" s="113" t="s">
        <v>544</v>
      </c>
      <c r="B407" s="44" t="s">
        <v>356</v>
      </c>
      <c r="C407" s="37" t="s">
        <v>1463</v>
      </c>
      <c r="D407" s="43" t="s">
        <v>448</v>
      </c>
      <c r="E407" s="28" t="s">
        <v>182</v>
      </c>
      <c r="F407" s="36"/>
      <c r="G407" s="112"/>
      <c r="H407" s="35">
        <f t="shared" si="53"/>
        <v>0</v>
      </c>
      <c r="I407" s="53" t="s">
        <v>1464</v>
      </c>
      <c r="J407" s="24" t="str">
        <f t="shared" ca="1" si="48"/>
        <v/>
      </c>
      <c r="K407" s="15" t="str">
        <f t="shared" si="52"/>
        <v>C039Construction of Curb and Gutter (^ mm ht, Modified Barrier, Integral, 600 mm width, 150 mm Plain Type ^ Concrete Pavement)SD-200 SD-203Bm</v>
      </c>
      <c r="L407" s="16" t="e">
        <f>MATCH(K407,'[6]Pay Items'!$K$1:$K$649,0)</f>
        <v>#N/A</v>
      </c>
      <c r="M407" s="17" t="str">
        <f t="shared" ca="1" si="49"/>
        <v>F0</v>
      </c>
      <c r="N407" s="17" t="str">
        <f t="shared" ca="1" si="50"/>
        <v>C2</v>
      </c>
      <c r="O407" s="17" t="str">
        <f t="shared" ca="1" si="51"/>
        <v>C2</v>
      </c>
    </row>
    <row r="408" spans="1:15" s="25" customFormat="1" ht="75" customHeight="1" x14ac:dyDescent="0.3">
      <c r="A408" s="113" t="s">
        <v>1207</v>
      </c>
      <c r="B408" s="44" t="s">
        <v>977</v>
      </c>
      <c r="C408" s="37" t="s">
        <v>1465</v>
      </c>
      <c r="D408" s="43" t="s">
        <v>448</v>
      </c>
      <c r="E408" s="28" t="s">
        <v>182</v>
      </c>
      <c r="F408" s="36"/>
      <c r="G408" s="112"/>
      <c r="H408" s="35">
        <f t="shared" si="53"/>
        <v>0</v>
      </c>
      <c r="I408" s="53" t="s">
        <v>706</v>
      </c>
      <c r="J408" s="24" t="str">
        <f t="shared" ca="1" si="48"/>
        <v/>
      </c>
      <c r="K408" s="15" t="str">
        <f t="shared" si="52"/>
        <v>C039AConstruction of Curb and Gutter (150 mm ht, Modified Barrier, Integral, 600 mm width, 150 mm Plain Type ^ Concrete Pavement)SD-200 SD-203Bm</v>
      </c>
      <c r="L408" s="16" t="e">
        <f>MATCH(K408,'[6]Pay Items'!$K$1:$K$649,0)</f>
        <v>#N/A</v>
      </c>
      <c r="M408" s="17" t="str">
        <f t="shared" ca="1" si="49"/>
        <v>F0</v>
      </c>
      <c r="N408" s="17" t="str">
        <f t="shared" ca="1" si="50"/>
        <v>C2</v>
      </c>
      <c r="O408" s="17" t="str">
        <f t="shared" ca="1" si="51"/>
        <v>C2</v>
      </c>
    </row>
    <row r="409" spans="1:15" s="25" customFormat="1" ht="75" customHeight="1" x14ac:dyDescent="0.3">
      <c r="A409" s="113" t="s">
        <v>1246</v>
      </c>
      <c r="B409" s="44" t="s">
        <v>977</v>
      </c>
      <c r="C409" s="37" t="s">
        <v>1466</v>
      </c>
      <c r="D409" s="43" t="s">
        <v>448</v>
      </c>
      <c r="E409" s="28" t="s">
        <v>182</v>
      </c>
      <c r="F409" s="36"/>
      <c r="G409" s="112"/>
      <c r="H409" s="35">
        <f t="shared" si="53"/>
        <v>0</v>
      </c>
      <c r="I409" s="53" t="s">
        <v>706</v>
      </c>
      <c r="J409" s="24" t="str">
        <f t="shared" ca="1" si="48"/>
        <v/>
      </c>
      <c r="K409" s="15" t="str">
        <f t="shared" si="52"/>
        <v>C039BConstruction of Curb and Gutter (180 mm ht, Modified Barrier, Integral, 600 mm width, 150 mm Plain Type ^ Concrete Pavement)SD-200 SD-203Bm</v>
      </c>
      <c r="L409" s="16" t="e">
        <f>MATCH(K409,'[6]Pay Items'!$K$1:$K$649,0)</f>
        <v>#N/A</v>
      </c>
      <c r="M409" s="17" t="str">
        <f t="shared" ca="1" si="49"/>
        <v>F0</v>
      </c>
      <c r="N409" s="17" t="str">
        <f t="shared" ca="1" si="50"/>
        <v>C2</v>
      </c>
      <c r="O409" s="17" t="str">
        <f t="shared" ca="1" si="51"/>
        <v>C2</v>
      </c>
    </row>
    <row r="410" spans="1:15" s="25" customFormat="1" ht="75" customHeight="1" x14ac:dyDescent="0.3">
      <c r="A410" s="113" t="s">
        <v>391</v>
      </c>
      <c r="B410" s="44" t="s">
        <v>357</v>
      </c>
      <c r="C410" s="37" t="s">
        <v>1467</v>
      </c>
      <c r="D410" s="43" t="s">
        <v>449</v>
      </c>
      <c r="E410" s="28" t="s">
        <v>182</v>
      </c>
      <c r="F410" s="36"/>
      <c r="G410" s="112"/>
      <c r="H410" s="35">
        <f t="shared" si="53"/>
        <v>0</v>
      </c>
      <c r="I410" s="53" t="s">
        <v>1245</v>
      </c>
      <c r="J410" s="24" t="str">
        <f t="shared" ca="1" si="48"/>
        <v/>
      </c>
      <c r="K410" s="15" t="str">
        <f t="shared" si="52"/>
        <v>C040Construction of Curb and Gutter (40 mm ht, Lip Curb, Integral, 600 mm width, 150 mm Plain Type ^ Concrete Pavement)SD-200 SD-202Bm</v>
      </c>
      <c r="L410" s="16" t="e">
        <f>MATCH(K410,'[6]Pay Items'!$K$1:$K$649,0)</f>
        <v>#N/A</v>
      </c>
      <c r="M410" s="17" t="str">
        <f t="shared" ca="1" si="49"/>
        <v>F0</v>
      </c>
      <c r="N410" s="17" t="str">
        <f t="shared" ca="1" si="50"/>
        <v>C2</v>
      </c>
      <c r="O410" s="17" t="str">
        <f t="shared" ca="1" si="51"/>
        <v>C2</v>
      </c>
    </row>
    <row r="411" spans="1:15" s="25" customFormat="1" ht="75" customHeight="1" x14ac:dyDescent="0.3">
      <c r="A411" s="113" t="s">
        <v>392</v>
      </c>
      <c r="B411" s="44" t="s">
        <v>358</v>
      </c>
      <c r="C411" s="37" t="s">
        <v>1468</v>
      </c>
      <c r="D411" s="43" t="s">
        <v>1208</v>
      </c>
      <c r="E411" s="28" t="s">
        <v>182</v>
      </c>
      <c r="F411" s="36"/>
      <c r="G411" s="112"/>
      <c r="H411" s="35">
        <f t="shared" si="53"/>
        <v>0</v>
      </c>
      <c r="I411" s="53" t="s">
        <v>736</v>
      </c>
      <c r="J411" s="24" t="str">
        <f t="shared" ca="1" si="48"/>
        <v/>
      </c>
      <c r="K411" s="15" t="str">
        <f t="shared" si="52"/>
        <v>C041Construction of Curb and Gutter (8-12 mm ht, Curb Ramp, Integral, 600 mm width, 150 mm Plain Type ^ Concrete Pavement)SD-200 SD-229Em</v>
      </c>
      <c r="L411" s="16" t="e">
        <f>MATCH(K411,'[6]Pay Items'!$K$1:$K$649,0)</f>
        <v>#N/A</v>
      </c>
      <c r="M411" s="17" t="str">
        <f t="shared" ca="1" si="49"/>
        <v>F0</v>
      </c>
      <c r="N411" s="17" t="str">
        <f t="shared" ca="1" si="50"/>
        <v>C2</v>
      </c>
      <c r="O411" s="17" t="str">
        <f t="shared" ca="1" si="51"/>
        <v>C2</v>
      </c>
    </row>
    <row r="412" spans="1:15" s="25" customFormat="1" ht="43.9" customHeight="1" x14ac:dyDescent="0.3">
      <c r="A412" s="113" t="s">
        <v>393</v>
      </c>
      <c r="B412" s="44" t="s">
        <v>360</v>
      </c>
      <c r="C412" s="37" t="s">
        <v>1469</v>
      </c>
      <c r="D412" s="43" t="s">
        <v>342</v>
      </c>
      <c r="E412" s="28" t="s">
        <v>182</v>
      </c>
      <c r="F412" s="57"/>
      <c r="G412" s="112"/>
      <c r="H412" s="35">
        <f t="shared" si="53"/>
        <v>0</v>
      </c>
      <c r="I412" s="53" t="s">
        <v>1470</v>
      </c>
      <c r="J412" s="24" t="str">
        <f t="shared" ca="1" si="48"/>
        <v/>
      </c>
      <c r="K412" s="15" t="str">
        <f t="shared" si="52"/>
        <v>C042Construction of Mountable Curb ^ (Integral)SD-201m</v>
      </c>
      <c r="L412" s="16" t="e">
        <f>MATCH(K412,'[6]Pay Items'!$K$1:$K$649,0)</f>
        <v>#N/A</v>
      </c>
      <c r="M412" s="17" t="str">
        <f t="shared" ca="1" si="49"/>
        <v>F0</v>
      </c>
      <c r="N412" s="17" t="str">
        <f t="shared" ca="1" si="50"/>
        <v>C2</v>
      </c>
      <c r="O412" s="17" t="str">
        <f t="shared" ca="1" si="51"/>
        <v>C2</v>
      </c>
    </row>
    <row r="413" spans="1:15" s="25" customFormat="1" ht="43.9" customHeight="1" x14ac:dyDescent="0.3">
      <c r="A413" s="113" t="s">
        <v>393</v>
      </c>
      <c r="B413" s="44" t="s">
        <v>981</v>
      </c>
      <c r="C413" s="37" t="s">
        <v>1471</v>
      </c>
      <c r="D413" s="43" t="s">
        <v>342</v>
      </c>
      <c r="E413" s="28" t="s">
        <v>182</v>
      </c>
      <c r="F413" s="57"/>
      <c r="G413" s="112"/>
      <c r="H413" s="35">
        <f t="shared" si="53"/>
        <v>0</v>
      </c>
      <c r="I413" s="53" t="s">
        <v>586</v>
      </c>
      <c r="J413" s="24" t="str">
        <f t="shared" ca="1" si="48"/>
        <v/>
      </c>
      <c r="K413" s="15" t="str">
        <f t="shared" si="52"/>
        <v>C042Construction of Mountable Curb (120 mm, Type ^, Integral)SD-201m</v>
      </c>
      <c r="L413" s="16" t="e">
        <f>MATCH(K413,'[6]Pay Items'!$K$1:$K$649,0)</f>
        <v>#N/A</v>
      </c>
      <c r="M413" s="17" t="str">
        <f t="shared" ca="1" si="49"/>
        <v>F0</v>
      </c>
      <c r="N413" s="17" t="str">
        <f t="shared" ca="1" si="50"/>
        <v>C2</v>
      </c>
      <c r="O413" s="17" t="str">
        <f t="shared" ca="1" si="51"/>
        <v>C2</v>
      </c>
    </row>
    <row r="414" spans="1:15" s="25" customFormat="1" ht="43.9" customHeight="1" x14ac:dyDescent="0.3">
      <c r="A414" s="113" t="s">
        <v>458</v>
      </c>
      <c r="B414" s="44" t="s">
        <v>359</v>
      </c>
      <c r="C414" s="37" t="s">
        <v>1472</v>
      </c>
      <c r="D414" s="43"/>
      <c r="E414" s="28" t="s">
        <v>182</v>
      </c>
      <c r="F414" s="57"/>
      <c r="G414" s="112"/>
      <c r="H414" s="35">
        <f t="shared" si="53"/>
        <v>0</v>
      </c>
      <c r="I414" s="53" t="s">
        <v>706</v>
      </c>
      <c r="J414" s="24" t="str">
        <f t="shared" ca="1" si="48"/>
        <v/>
      </c>
      <c r="K414" s="15" t="str">
        <f t="shared" si="52"/>
        <v>C043Construction of Lip Curb (125 mm ht, Type ^, Integral)m</v>
      </c>
      <c r="L414" s="16" t="e">
        <f>MATCH(K414,'[6]Pay Items'!$K$1:$K$649,0)</f>
        <v>#N/A</v>
      </c>
      <c r="M414" s="17" t="str">
        <f t="shared" ca="1" si="49"/>
        <v>F0</v>
      </c>
      <c r="N414" s="17" t="str">
        <f t="shared" ca="1" si="50"/>
        <v>C2</v>
      </c>
      <c r="O414" s="17" t="str">
        <f t="shared" ca="1" si="51"/>
        <v>C2</v>
      </c>
    </row>
    <row r="415" spans="1:15" s="25" customFormat="1" ht="43.9" customHeight="1" x14ac:dyDescent="0.3">
      <c r="A415" s="113" t="s">
        <v>545</v>
      </c>
      <c r="B415" s="44" t="s">
        <v>982</v>
      </c>
      <c r="C415" s="37" t="s">
        <v>1473</v>
      </c>
      <c r="D415" s="43" t="s">
        <v>344</v>
      </c>
      <c r="E415" s="28" t="s">
        <v>182</v>
      </c>
      <c r="F415" s="57"/>
      <c r="G415" s="112"/>
      <c r="H415" s="35">
        <f t="shared" si="53"/>
        <v>0</v>
      </c>
      <c r="I415" s="53" t="s">
        <v>706</v>
      </c>
      <c r="J415" s="24" t="str">
        <f t="shared" ca="1" si="48"/>
        <v/>
      </c>
      <c r="K415" s="15" t="str">
        <f t="shared" si="52"/>
        <v>C044Construction of Lip Curb (75 mm ht, Type ^, Integral)SD-202Am</v>
      </c>
      <c r="L415" s="16" t="e">
        <f>MATCH(K415,'[6]Pay Items'!$K$1:$K$649,0)</f>
        <v>#N/A</v>
      </c>
      <c r="M415" s="17" t="str">
        <f t="shared" ca="1" si="49"/>
        <v>F0</v>
      </c>
      <c r="N415" s="17" t="str">
        <f t="shared" ca="1" si="50"/>
        <v>C2</v>
      </c>
      <c r="O415" s="17" t="str">
        <f t="shared" ca="1" si="51"/>
        <v>C2</v>
      </c>
    </row>
    <row r="416" spans="1:15" s="25" customFormat="1" ht="43.9" customHeight="1" x14ac:dyDescent="0.3">
      <c r="A416" s="113" t="s">
        <v>394</v>
      </c>
      <c r="B416" s="44" t="s">
        <v>361</v>
      </c>
      <c r="C416" s="37" t="s">
        <v>1474</v>
      </c>
      <c r="D416" s="43" t="s">
        <v>345</v>
      </c>
      <c r="E416" s="28" t="s">
        <v>182</v>
      </c>
      <c r="F416" s="57"/>
      <c r="G416" s="112"/>
      <c r="H416" s="35">
        <f t="shared" si="53"/>
        <v>0</v>
      </c>
      <c r="I416" s="53" t="s">
        <v>706</v>
      </c>
      <c r="J416" s="24" t="str">
        <f t="shared" ca="1" si="48"/>
        <v/>
      </c>
      <c r="K416" s="15" t="str">
        <f t="shared" si="52"/>
        <v>C045Construction of Lip Curb (40 mm ht, Type ^, Integral)SD-202Bm</v>
      </c>
      <c r="L416" s="16" t="e">
        <f>MATCH(K416,'[6]Pay Items'!$K$1:$K$649,0)</f>
        <v>#N/A</v>
      </c>
      <c r="M416" s="17" t="str">
        <f t="shared" ca="1" si="49"/>
        <v>F0</v>
      </c>
      <c r="N416" s="17" t="str">
        <f t="shared" ca="1" si="50"/>
        <v>C2</v>
      </c>
      <c r="O416" s="17" t="str">
        <f t="shared" ca="1" si="51"/>
        <v>C2</v>
      </c>
    </row>
    <row r="417" spans="1:15" s="25" customFormat="1" ht="43.9" customHeight="1" x14ac:dyDescent="0.3">
      <c r="A417" s="113" t="s">
        <v>395</v>
      </c>
      <c r="B417" s="44" t="s">
        <v>451</v>
      </c>
      <c r="C417" s="37" t="s">
        <v>1475</v>
      </c>
      <c r="D417" s="43" t="s">
        <v>721</v>
      </c>
      <c r="E417" s="28" t="s">
        <v>182</v>
      </c>
      <c r="F417" s="57"/>
      <c r="G417" s="112"/>
      <c r="H417" s="35">
        <f t="shared" si="53"/>
        <v>0</v>
      </c>
      <c r="I417" s="58" t="s">
        <v>690</v>
      </c>
      <c r="J417" s="24" t="str">
        <f t="shared" ca="1" si="48"/>
        <v/>
      </c>
      <c r="K417" s="15" t="str">
        <f t="shared" si="52"/>
        <v>C046Construction of Curb Ramp (8-12 mm ht, Type ^, Integral)SD-229Cm</v>
      </c>
      <c r="L417" s="16" t="e">
        <f>MATCH(K417,'[6]Pay Items'!$K$1:$K$649,0)</f>
        <v>#N/A</v>
      </c>
      <c r="M417" s="17" t="str">
        <f t="shared" ca="1" si="49"/>
        <v>F0</v>
      </c>
      <c r="N417" s="17" t="str">
        <f t="shared" ca="1" si="50"/>
        <v>C2</v>
      </c>
      <c r="O417" s="17" t="str">
        <f t="shared" ca="1" si="51"/>
        <v>C2</v>
      </c>
    </row>
    <row r="418" spans="1:15" s="25" customFormat="1" ht="43.9" customHeight="1" x14ac:dyDescent="0.3">
      <c r="A418" s="113" t="s">
        <v>950</v>
      </c>
      <c r="B418" s="44" t="s">
        <v>452</v>
      </c>
      <c r="C418" s="37" t="s">
        <v>1476</v>
      </c>
      <c r="D418" s="43" t="s">
        <v>721</v>
      </c>
      <c r="E418" s="28" t="s">
        <v>182</v>
      </c>
      <c r="F418" s="57"/>
      <c r="G418" s="112"/>
      <c r="H418" s="35">
        <f t="shared" si="53"/>
        <v>0</v>
      </c>
      <c r="I418" s="58" t="s">
        <v>690</v>
      </c>
      <c r="J418" s="24" t="str">
        <f t="shared" ca="1" si="48"/>
        <v/>
      </c>
      <c r="K418" s="15" t="str">
        <f t="shared" si="52"/>
        <v>C046AConstruction of Curb Ramp (8-12 mm ht, Type ^, Monolithic)SD-229Cm</v>
      </c>
      <c r="L418" s="16" t="e">
        <f>MATCH(K418,'[6]Pay Items'!$K$1:$K$649,0)</f>
        <v>#N/A</v>
      </c>
      <c r="M418" s="17" t="str">
        <f t="shared" ca="1" si="49"/>
        <v>F0</v>
      </c>
      <c r="N418" s="17" t="str">
        <f t="shared" ca="1" si="50"/>
        <v>C2</v>
      </c>
      <c r="O418" s="17" t="str">
        <f t="shared" ca="1" si="51"/>
        <v>C2</v>
      </c>
    </row>
    <row r="419" spans="1:15" s="25" customFormat="1" ht="43.9" customHeight="1" x14ac:dyDescent="0.3">
      <c r="A419" s="113" t="s">
        <v>30</v>
      </c>
      <c r="B419" s="44" t="s">
        <v>453</v>
      </c>
      <c r="C419" s="37" t="s">
        <v>1477</v>
      </c>
      <c r="D419" s="43" t="s">
        <v>347</v>
      </c>
      <c r="E419" s="28" t="s">
        <v>182</v>
      </c>
      <c r="F419" s="57"/>
      <c r="G419" s="112"/>
      <c r="H419" s="35">
        <f t="shared" si="53"/>
        <v>0</v>
      </c>
      <c r="I419" s="58"/>
      <c r="J419" s="24" t="str">
        <f t="shared" ca="1" si="48"/>
        <v/>
      </c>
      <c r="K419" s="15" t="str">
        <f t="shared" si="52"/>
        <v>C047Construction of Safety Curb (^ mm ht, Type ^)SD-206Bm</v>
      </c>
      <c r="L419" s="16" t="e">
        <f>MATCH(K419,'[6]Pay Items'!$K$1:$K$649,0)</f>
        <v>#N/A</v>
      </c>
      <c r="M419" s="17" t="str">
        <f t="shared" ca="1" si="49"/>
        <v>F0</v>
      </c>
      <c r="N419" s="17" t="str">
        <f t="shared" ca="1" si="50"/>
        <v>C2</v>
      </c>
      <c r="O419" s="17" t="str">
        <f t="shared" ca="1" si="51"/>
        <v>C2</v>
      </c>
    </row>
    <row r="420" spans="1:15" s="25" customFormat="1" ht="55.15" customHeight="1" x14ac:dyDescent="0.3">
      <c r="A420" s="113" t="s">
        <v>951</v>
      </c>
      <c r="B420" s="44" t="s">
        <v>454</v>
      </c>
      <c r="C420" s="37" t="s">
        <v>1478</v>
      </c>
      <c r="D420" s="43" t="s">
        <v>705</v>
      </c>
      <c r="E420" s="28" t="s">
        <v>182</v>
      </c>
      <c r="F420" s="57"/>
      <c r="G420" s="112"/>
      <c r="H420" s="35">
        <f t="shared" si="53"/>
        <v>0</v>
      </c>
      <c r="I420" s="53" t="s">
        <v>706</v>
      </c>
      <c r="J420" s="24" t="str">
        <f t="shared" ca="1" si="48"/>
        <v/>
      </c>
      <c r="K420" s="15" t="str">
        <f t="shared" si="52"/>
        <v>C047AConstruction of Splash Strip (180 mm ht, Monolithic Barrier Curb, 750 mm width, Type ^)SD-223Am</v>
      </c>
      <c r="L420" s="16" t="e">
        <f>MATCH(K420,'[6]Pay Items'!$K$1:$K$649,0)</f>
        <v>#N/A</v>
      </c>
      <c r="M420" s="17" t="str">
        <f t="shared" ca="1" si="49"/>
        <v>F0</v>
      </c>
      <c r="N420" s="17" t="str">
        <f t="shared" ca="1" si="50"/>
        <v>C2</v>
      </c>
      <c r="O420" s="17" t="str">
        <f t="shared" ca="1" si="51"/>
        <v>C2</v>
      </c>
    </row>
    <row r="421" spans="1:15" s="25" customFormat="1" ht="54" customHeight="1" x14ac:dyDescent="0.3">
      <c r="A421" s="113" t="s">
        <v>952</v>
      </c>
      <c r="B421" s="44" t="s">
        <v>313</v>
      </c>
      <c r="C421" s="37" t="s">
        <v>1479</v>
      </c>
      <c r="D421" s="43" t="s">
        <v>722</v>
      </c>
      <c r="E421" s="28" t="s">
        <v>182</v>
      </c>
      <c r="F421" s="57"/>
      <c r="G421" s="112"/>
      <c r="H421" s="35">
        <f t="shared" si="53"/>
        <v>0</v>
      </c>
      <c r="I421" s="53" t="s">
        <v>586</v>
      </c>
      <c r="J421" s="24" t="str">
        <f t="shared" ca="1" si="48"/>
        <v/>
      </c>
      <c r="K421" s="15" t="str">
        <f t="shared" si="52"/>
        <v>C047BConstruction of Splash Strip (180 mm ht, Monolithic Modified Barrier Curb, 750 mm width, Type ^)SD-223Am</v>
      </c>
      <c r="L421" s="16" t="e">
        <f>MATCH(K421,'[6]Pay Items'!$K$1:$K$649,0)</f>
        <v>#N/A</v>
      </c>
      <c r="M421" s="17" t="str">
        <f t="shared" ca="1" si="49"/>
        <v>F0</v>
      </c>
      <c r="N421" s="17" t="str">
        <f t="shared" ca="1" si="50"/>
        <v>C2</v>
      </c>
      <c r="O421" s="17" t="str">
        <f t="shared" ca="1" si="51"/>
        <v>C2</v>
      </c>
    </row>
    <row r="422" spans="1:15" s="25" customFormat="1" ht="43.9" customHeight="1" x14ac:dyDescent="0.3">
      <c r="A422" s="113" t="s">
        <v>953</v>
      </c>
      <c r="B422" s="44" t="s">
        <v>707</v>
      </c>
      <c r="C422" s="37" t="s">
        <v>1480</v>
      </c>
      <c r="D422" s="43" t="s">
        <v>709</v>
      </c>
      <c r="E422" s="28" t="s">
        <v>182</v>
      </c>
      <c r="F422" s="57"/>
      <c r="G422" s="112"/>
      <c r="H422" s="35">
        <f t="shared" si="53"/>
        <v>0</v>
      </c>
      <c r="I422" s="53"/>
      <c r="J422" s="24" t="str">
        <f t="shared" ca="1" si="48"/>
        <v/>
      </c>
      <c r="K422" s="15" t="str">
        <f t="shared" si="52"/>
        <v>C047CConstruction of Splash Strip, (Separate, 600 mm width, Type ^)SD-223Bm</v>
      </c>
      <c r="L422" s="16" t="e">
        <f>MATCH(K422,'[6]Pay Items'!$K$1:$K$649,0)</f>
        <v>#N/A</v>
      </c>
      <c r="M422" s="17" t="str">
        <f t="shared" ca="1" si="49"/>
        <v>F0</v>
      </c>
      <c r="N422" s="17" t="str">
        <f t="shared" ca="1" si="50"/>
        <v>C2</v>
      </c>
      <c r="O422" s="17" t="str">
        <f t="shared" ca="1" si="51"/>
        <v>C2</v>
      </c>
    </row>
    <row r="423" spans="1:15" s="25" customFormat="1" ht="43.9" customHeight="1" x14ac:dyDescent="0.3">
      <c r="A423" s="113" t="s">
        <v>31</v>
      </c>
      <c r="B423" s="38" t="s">
        <v>120</v>
      </c>
      <c r="C423" s="37" t="s">
        <v>1419</v>
      </c>
      <c r="D423" s="43" t="s">
        <v>1420</v>
      </c>
      <c r="E423" s="28" t="s">
        <v>182</v>
      </c>
      <c r="F423" s="36"/>
      <c r="G423" s="112"/>
      <c r="H423" s="35">
        <f t="shared" si="53"/>
        <v>0</v>
      </c>
      <c r="I423" s="53" t="s">
        <v>1421</v>
      </c>
      <c r="J423" s="24" t="str">
        <f t="shared" ca="1" si="48"/>
        <v/>
      </c>
      <c r="K423" s="15" t="str">
        <f t="shared" si="52"/>
        <v>C050Supply and Installation of Dowel Assemblies ^CW 3310-R18m</v>
      </c>
      <c r="L423" s="16" t="e">
        <f>MATCH(K423,'[6]Pay Items'!$K$1:$K$649,0)</f>
        <v>#N/A</v>
      </c>
      <c r="M423" s="17" t="str">
        <f t="shared" ca="1" si="49"/>
        <v>F0</v>
      </c>
      <c r="N423" s="17" t="str">
        <f t="shared" ca="1" si="50"/>
        <v>C2</v>
      </c>
      <c r="O423" s="17" t="str">
        <f t="shared" ca="1" si="51"/>
        <v>C2</v>
      </c>
    </row>
    <row r="424" spans="1:15" s="25" customFormat="1" ht="41.25" customHeight="1" x14ac:dyDescent="0.3">
      <c r="A424" s="113" t="s">
        <v>32</v>
      </c>
      <c r="B424" s="38" t="s">
        <v>121</v>
      </c>
      <c r="C424" s="37" t="s">
        <v>1343</v>
      </c>
      <c r="D424" s="43" t="s">
        <v>1481</v>
      </c>
      <c r="E424" s="28" t="s">
        <v>178</v>
      </c>
      <c r="F424" s="36"/>
      <c r="G424" s="112"/>
      <c r="H424" s="35">
        <f t="shared" si="53"/>
        <v>0</v>
      </c>
      <c r="I424" s="58"/>
      <c r="J424" s="24" t="str">
        <f t="shared" ca="1" si="48"/>
        <v/>
      </c>
      <c r="K424" s="15" t="str">
        <f t="shared" si="52"/>
        <v>C051100 mm Type ^ Concrete SidewalkCW 3325-R5m²</v>
      </c>
      <c r="L424" s="16" t="e">
        <f>MATCH(K424,'[6]Pay Items'!$K$1:$K$649,0)</f>
        <v>#N/A</v>
      </c>
      <c r="M424" s="17" t="str">
        <f t="shared" ca="1" si="49"/>
        <v>F0</v>
      </c>
      <c r="N424" s="17" t="str">
        <f t="shared" ca="1" si="50"/>
        <v>C2</v>
      </c>
      <c r="O424" s="17" t="str">
        <f t="shared" ca="1" si="51"/>
        <v>C2</v>
      </c>
    </row>
    <row r="425" spans="1:15" s="25" customFormat="1" ht="30" customHeight="1" x14ac:dyDescent="0.3">
      <c r="A425" s="113" t="s">
        <v>33</v>
      </c>
      <c r="B425" s="38" t="s">
        <v>373</v>
      </c>
      <c r="C425" s="37" t="s">
        <v>126</v>
      </c>
      <c r="D425" s="43" t="s">
        <v>731</v>
      </c>
      <c r="E425" s="28" t="s">
        <v>178</v>
      </c>
      <c r="F425" s="36"/>
      <c r="G425" s="112"/>
      <c r="H425" s="35">
        <f t="shared" si="53"/>
        <v>0</v>
      </c>
      <c r="I425" s="53"/>
      <c r="J425" s="24" t="str">
        <f t="shared" ca="1" si="48"/>
        <v/>
      </c>
      <c r="K425" s="15" t="str">
        <f t="shared" si="52"/>
        <v>C052Interlocking Paving StonesCW 3330-R5m²</v>
      </c>
      <c r="L425" s="16" t="e">
        <f>MATCH(K425,'[6]Pay Items'!$K$1:$K$649,0)</f>
        <v>#N/A</v>
      </c>
      <c r="M425" s="17" t="str">
        <f t="shared" ca="1" si="49"/>
        <v>F0</v>
      </c>
      <c r="N425" s="17" t="str">
        <f t="shared" ca="1" si="50"/>
        <v>C2</v>
      </c>
      <c r="O425" s="17" t="str">
        <f t="shared" ca="1" si="51"/>
        <v>C2</v>
      </c>
    </row>
    <row r="426" spans="1:15" s="25" customFormat="1" ht="43.9" customHeight="1" x14ac:dyDescent="0.3">
      <c r="A426" s="113" t="s">
        <v>34</v>
      </c>
      <c r="B426" s="38" t="s">
        <v>374</v>
      </c>
      <c r="C426" s="37" t="s">
        <v>127</v>
      </c>
      <c r="D426" s="43" t="s">
        <v>731</v>
      </c>
      <c r="E426" s="28" t="s">
        <v>180</v>
      </c>
      <c r="F426" s="36"/>
      <c r="G426" s="112"/>
      <c r="H426" s="35">
        <f t="shared" si="53"/>
        <v>0</v>
      </c>
      <c r="I426" s="58"/>
      <c r="J426" s="24" t="str">
        <f t="shared" ca="1" si="48"/>
        <v/>
      </c>
      <c r="K426" s="15" t="str">
        <f t="shared" si="52"/>
        <v>C053Supplying and Placing Limestone Sub-baseCW 3330-R5tonne</v>
      </c>
      <c r="L426" s="16" t="e">
        <f>MATCH(K426,'[6]Pay Items'!$K$1:$K$649,0)</f>
        <v>#N/A</v>
      </c>
      <c r="M426" s="17" t="str">
        <f t="shared" ca="1" si="49"/>
        <v>F0</v>
      </c>
      <c r="N426" s="17" t="str">
        <f t="shared" ca="1" si="50"/>
        <v>C2</v>
      </c>
      <c r="O426" s="17" t="str">
        <f t="shared" ca="1" si="51"/>
        <v>C2</v>
      </c>
    </row>
    <row r="427" spans="1:15" s="25" customFormat="1" ht="30" customHeight="1" x14ac:dyDescent="0.3">
      <c r="A427" s="113" t="s">
        <v>732</v>
      </c>
      <c r="B427" s="38" t="s">
        <v>375</v>
      </c>
      <c r="C427" s="37" t="s">
        <v>126</v>
      </c>
      <c r="D427" s="43" t="s">
        <v>733</v>
      </c>
      <c r="E427" s="28" t="s">
        <v>178</v>
      </c>
      <c r="F427" s="36"/>
      <c r="G427" s="112"/>
      <c r="H427" s="35">
        <f t="shared" si="53"/>
        <v>0</v>
      </c>
      <c r="I427" s="53"/>
      <c r="J427" s="24" t="str">
        <f t="shared" ca="1" si="48"/>
        <v/>
      </c>
      <c r="K427" s="15" t="str">
        <f t="shared" si="52"/>
        <v>C054AInterlocking Paving StonesCW 3335-R1m²</v>
      </c>
      <c r="L427" s="16" t="e">
        <f>MATCH(K427,'[6]Pay Items'!$K$1:$K$649,0)</f>
        <v>#N/A</v>
      </c>
      <c r="M427" s="17" t="str">
        <f t="shared" ca="1" si="49"/>
        <v>F0</v>
      </c>
      <c r="N427" s="17" t="str">
        <f t="shared" ca="1" si="50"/>
        <v>C2</v>
      </c>
      <c r="O427" s="17" t="str">
        <f t="shared" ca="1" si="51"/>
        <v>C2</v>
      </c>
    </row>
    <row r="428" spans="1:15" s="25" customFormat="1" ht="30" customHeight="1" x14ac:dyDescent="0.3">
      <c r="A428" s="113" t="s">
        <v>35</v>
      </c>
      <c r="B428" s="38" t="s">
        <v>376</v>
      </c>
      <c r="C428" s="37" t="s">
        <v>128</v>
      </c>
      <c r="D428" s="43" t="s">
        <v>733</v>
      </c>
      <c r="E428" s="28" t="s">
        <v>178</v>
      </c>
      <c r="F428" s="36"/>
      <c r="G428" s="112"/>
      <c r="H428" s="35">
        <f t="shared" si="53"/>
        <v>0</v>
      </c>
      <c r="I428" s="58"/>
      <c r="J428" s="24" t="str">
        <f t="shared" ca="1" si="48"/>
        <v/>
      </c>
      <c r="K428" s="15" t="str">
        <f t="shared" si="52"/>
        <v>C054Lean Concrete BaseCW 3335-R1m²</v>
      </c>
      <c r="L428" s="16" t="e">
        <f>MATCH(K428,'[6]Pay Items'!$K$1:$K$649,0)</f>
        <v>#N/A</v>
      </c>
      <c r="M428" s="17" t="str">
        <f t="shared" ca="1" si="49"/>
        <v>F0</v>
      </c>
      <c r="N428" s="17" t="str">
        <f t="shared" ca="1" si="50"/>
        <v>C2</v>
      </c>
      <c r="O428" s="17" t="str">
        <f t="shared" ca="1" si="51"/>
        <v>C2</v>
      </c>
    </row>
    <row r="429" spans="1:15" s="25" customFormat="1" ht="40.5" customHeight="1" x14ac:dyDescent="0.3">
      <c r="A429" s="113" t="s">
        <v>36</v>
      </c>
      <c r="B429" s="38" t="s">
        <v>377</v>
      </c>
      <c r="C429" s="37" t="s">
        <v>404</v>
      </c>
      <c r="D429" s="43" t="s">
        <v>1608</v>
      </c>
      <c r="E429" s="77"/>
      <c r="F429" s="57"/>
      <c r="G429" s="115"/>
      <c r="H429" s="78"/>
      <c r="I429" s="53"/>
      <c r="J429" s="24" t="str">
        <f t="shared" ca="1" si="48"/>
        <v>LOCKED</v>
      </c>
      <c r="K429" s="15" t="str">
        <f t="shared" si="52"/>
        <v>C055Construction of Asphaltic Concrete PavementsCW 3410-R12, E^</v>
      </c>
      <c r="L429" s="16" t="e">
        <f>MATCH(K429,'[6]Pay Items'!$K$1:$K$649,0)</f>
        <v>#N/A</v>
      </c>
      <c r="M429" s="17" t="str">
        <f t="shared" ca="1" si="49"/>
        <v>F0</v>
      </c>
      <c r="N429" s="17" t="str">
        <f t="shared" ca="1" si="50"/>
        <v>G</v>
      </c>
      <c r="O429" s="17" t="str">
        <f t="shared" ca="1" si="51"/>
        <v>C2</v>
      </c>
    </row>
    <row r="430" spans="1:15" s="25" customFormat="1" ht="30" customHeight="1" x14ac:dyDescent="0.3">
      <c r="A430" s="113" t="s">
        <v>405</v>
      </c>
      <c r="B430" s="44" t="s">
        <v>350</v>
      </c>
      <c r="C430" s="37" t="s">
        <v>363</v>
      </c>
      <c r="D430" s="43"/>
      <c r="E430" s="28"/>
      <c r="F430" s="57"/>
      <c r="G430" s="115"/>
      <c r="H430" s="78"/>
      <c r="I430" s="53"/>
      <c r="J430" s="24" t="str">
        <f t="shared" ca="1" si="48"/>
        <v>LOCKED</v>
      </c>
      <c r="K430" s="15" t="str">
        <f t="shared" si="52"/>
        <v>C056Main Line Paving</v>
      </c>
      <c r="L430" s="16" t="e">
        <f>MATCH(K430,'[6]Pay Items'!$K$1:$K$649,0)</f>
        <v>#N/A</v>
      </c>
      <c r="M430" s="17" t="str">
        <f t="shared" ca="1" si="49"/>
        <v>F0</v>
      </c>
      <c r="N430" s="17" t="str">
        <f t="shared" ca="1" si="50"/>
        <v>G</v>
      </c>
      <c r="O430" s="17" t="str">
        <f t="shared" ca="1" si="51"/>
        <v>C2</v>
      </c>
    </row>
    <row r="431" spans="1:15" s="25" customFormat="1" ht="30" customHeight="1" x14ac:dyDescent="0.3">
      <c r="A431" s="113" t="s">
        <v>406</v>
      </c>
      <c r="B431" s="65" t="s">
        <v>699</v>
      </c>
      <c r="C431" s="37" t="s">
        <v>718</v>
      </c>
      <c r="D431" s="43"/>
      <c r="E431" s="28" t="s">
        <v>180</v>
      </c>
      <c r="F431" s="57"/>
      <c r="G431" s="112"/>
      <c r="H431" s="35">
        <f>ROUND(G431*F431,2)</f>
        <v>0</v>
      </c>
      <c r="I431" s="53"/>
      <c r="J431" s="24" t="str">
        <f t="shared" ca="1" si="48"/>
        <v/>
      </c>
      <c r="K431" s="15" t="str">
        <f t="shared" si="52"/>
        <v>C057Type Itonne</v>
      </c>
      <c r="L431" s="16" t="e">
        <f>MATCH(K431,'[6]Pay Items'!$K$1:$K$649,0)</f>
        <v>#N/A</v>
      </c>
      <c r="M431" s="17" t="str">
        <f t="shared" ca="1" si="49"/>
        <v>F0</v>
      </c>
      <c r="N431" s="17" t="str">
        <f t="shared" ca="1" si="50"/>
        <v>C2</v>
      </c>
      <c r="O431" s="17" t="str">
        <f t="shared" ca="1" si="51"/>
        <v>C2</v>
      </c>
    </row>
    <row r="432" spans="1:15" s="25" customFormat="1" ht="30" customHeight="1" x14ac:dyDescent="0.3">
      <c r="A432" s="113" t="s">
        <v>407</v>
      </c>
      <c r="B432" s="65" t="s">
        <v>701</v>
      </c>
      <c r="C432" s="37" t="s">
        <v>717</v>
      </c>
      <c r="D432" s="43"/>
      <c r="E432" s="28" t="s">
        <v>180</v>
      </c>
      <c r="F432" s="57"/>
      <c r="G432" s="112"/>
      <c r="H432" s="35">
        <f>ROUND(G432*F432,2)</f>
        <v>0</v>
      </c>
      <c r="I432" s="53"/>
      <c r="J432" s="24" t="str">
        <f t="shared" ca="1" si="48"/>
        <v/>
      </c>
      <c r="K432" s="15" t="str">
        <f t="shared" si="52"/>
        <v>C058Type IAtonne</v>
      </c>
      <c r="L432" s="16" t="e">
        <f>MATCH(K432,'[6]Pay Items'!$K$1:$K$649,0)</f>
        <v>#N/A</v>
      </c>
      <c r="M432" s="17" t="str">
        <f t="shared" ca="1" si="49"/>
        <v>F0</v>
      </c>
      <c r="N432" s="17" t="str">
        <f t="shared" ca="1" si="50"/>
        <v>C2</v>
      </c>
      <c r="O432" s="17" t="str">
        <f t="shared" ca="1" si="51"/>
        <v>C2</v>
      </c>
    </row>
    <row r="433" spans="1:15" s="25" customFormat="1" ht="30" customHeight="1" x14ac:dyDescent="0.3">
      <c r="A433" s="113" t="s">
        <v>1595</v>
      </c>
      <c r="B433" s="65" t="s">
        <v>703</v>
      </c>
      <c r="C433" s="37" t="s">
        <v>1589</v>
      </c>
      <c r="D433" s="43"/>
      <c r="E433" s="28" t="s">
        <v>180</v>
      </c>
      <c r="F433" s="57"/>
      <c r="G433" s="112"/>
      <c r="H433" s="35">
        <f t="shared" ref="H433:H436" si="54">ROUND(G433*F433,2)</f>
        <v>0</v>
      </c>
      <c r="I433" s="53"/>
      <c r="J433" s="24" t="str">
        <f t="shared" ca="1" si="48"/>
        <v/>
      </c>
      <c r="K433" s="15" t="str">
        <f t="shared" si="52"/>
        <v>C058AType MS1tonne</v>
      </c>
      <c r="L433" s="16" t="e">
        <f>MATCH(K433,'[6]Pay Items'!$K$1:$K$649,0)</f>
        <v>#N/A</v>
      </c>
      <c r="M433" s="17" t="str">
        <f t="shared" ca="1" si="49"/>
        <v>F0</v>
      </c>
      <c r="N433" s="17" t="str">
        <f t="shared" ca="1" si="50"/>
        <v>C2</v>
      </c>
      <c r="O433" s="17" t="str">
        <f t="shared" ca="1" si="51"/>
        <v>C2</v>
      </c>
    </row>
    <row r="434" spans="1:15" s="25" customFormat="1" ht="30" customHeight="1" x14ac:dyDescent="0.3">
      <c r="A434" s="113" t="s">
        <v>1596</v>
      </c>
      <c r="B434" s="65" t="s">
        <v>725</v>
      </c>
      <c r="C434" s="37" t="s">
        <v>1591</v>
      </c>
      <c r="D434" s="43"/>
      <c r="E434" s="28" t="s">
        <v>180</v>
      </c>
      <c r="F434" s="57"/>
      <c r="G434" s="112"/>
      <c r="H434" s="35">
        <f t="shared" si="54"/>
        <v>0</v>
      </c>
      <c r="I434" s="53"/>
      <c r="J434" s="24" t="str">
        <f t="shared" ca="1" si="48"/>
        <v/>
      </c>
      <c r="K434" s="15" t="str">
        <f t="shared" si="52"/>
        <v>C058BType MS2tonne</v>
      </c>
      <c r="L434" s="16" t="e">
        <f>MATCH(K434,'[6]Pay Items'!$K$1:$K$649,0)</f>
        <v>#N/A</v>
      </c>
      <c r="M434" s="17" t="str">
        <f t="shared" ca="1" si="49"/>
        <v>F0</v>
      </c>
      <c r="N434" s="17" t="str">
        <f t="shared" ca="1" si="50"/>
        <v>C2</v>
      </c>
      <c r="O434" s="17" t="str">
        <f t="shared" ca="1" si="51"/>
        <v>C2</v>
      </c>
    </row>
    <row r="435" spans="1:15" s="25" customFormat="1" ht="30" customHeight="1" x14ac:dyDescent="0.3">
      <c r="A435" s="113" t="s">
        <v>1597</v>
      </c>
      <c r="B435" s="65" t="s">
        <v>1053</v>
      </c>
      <c r="C435" s="37" t="s">
        <v>1598</v>
      </c>
      <c r="D435" s="43"/>
      <c r="E435" s="28" t="s">
        <v>180</v>
      </c>
      <c r="F435" s="57"/>
      <c r="G435" s="112"/>
      <c r="H435" s="35">
        <f t="shared" si="54"/>
        <v>0</v>
      </c>
      <c r="I435" s="134"/>
      <c r="J435" s="24" t="str">
        <f t="shared" ca="1" si="48"/>
        <v/>
      </c>
      <c r="K435" s="15" t="str">
        <f t="shared" si="52"/>
        <v>C058CType SP1tonne</v>
      </c>
      <c r="L435" s="16" t="e">
        <f>MATCH(K435,'[6]Pay Items'!$K$1:$K$649,0)</f>
        <v>#N/A</v>
      </c>
      <c r="M435" s="17" t="str">
        <f t="shared" ca="1" si="49"/>
        <v>F0</v>
      </c>
      <c r="N435" s="17" t="str">
        <f t="shared" ca="1" si="50"/>
        <v>C2</v>
      </c>
      <c r="O435" s="17" t="str">
        <f t="shared" ca="1" si="51"/>
        <v>C2</v>
      </c>
    </row>
    <row r="436" spans="1:15" s="25" customFormat="1" ht="30" customHeight="1" x14ac:dyDescent="0.3">
      <c r="A436" s="113" t="s">
        <v>1599</v>
      </c>
      <c r="B436" s="65" t="s">
        <v>1600</v>
      </c>
      <c r="C436" s="37" t="s">
        <v>1601</v>
      </c>
      <c r="D436" s="43"/>
      <c r="E436" s="28" t="s">
        <v>180</v>
      </c>
      <c r="F436" s="57"/>
      <c r="G436" s="112"/>
      <c r="H436" s="35">
        <f t="shared" si="54"/>
        <v>0</v>
      </c>
      <c r="I436" s="134"/>
      <c r="J436" s="24" t="str">
        <f t="shared" ca="1" si="48"/>
        <v/>
      </c>
      <c r="K436" s="15" t="str">
        <f t="shared" si="52"/>
        <v>C058DType SP2tonne</v>
      </c>
      <c r="L436" s="16" t="e">
        <f>MATCH(K436,'[6]Pay Items'!$K$1:$K$649,0)</f>
        <v>#N/A</v>
      </c>
      <c r="M436" s="17" t="str">
        <f t="shared" ca="1" si="49"/>
        <v>F0</v>
      </c>
      <c r="N436" s="17" t="str">
        <f t="shared" ca="1" si="50"/>
        <v>C2</v>
      </c>
      <c r="O436" s="17" t="str">
        <f t="shared" ca="1" si="51"/>
        <v>C2</v>
      </c>
    </row>
    <row r="437" spans="1:15" s="25" customFormat="1" ht="30.75" customHeight="1" x14ac:dyDescent="0.3">
      <c r="A437" s="113" t="s">
        <v>408</v>
      </c>
      <c r="B437" s="44" t="s">
        <v>351</v>
      </c>
      <c r="C437" s="37" t="s">
        <v>364</v>
      </c>
      <c r="D437" s="43"/>
      <c r="E437" s="28"/>
      <c r="F437" s="57"/>
      <c r="G437" s="115"/>
      <c r="H437" s="78"/>
      <c r="I437" s="53"/>
      <c r="J437" s="24" t="str">
        <f t="shared" ca="1" si="48"/>
        <v>LOCKED</v>
      </c>
      <c r="K437" s="15" t="str">
        <f t="shared" si="52"/>
        <v>C059Tie-ins and Approaches</v>
      </c>
      <c r="L437" s="16" t="e">
        <f>MATCH(K437,'[6]Pay Items'!$K$1:$K$649,0)</f>
        <v>#N/A</v>
      </c>
      <c r="M437" s="17" t="str">
        <f t="shared" ca="1" si="49"/>
        <v>F0</v>
      </c>
      <c r="N437" s="17" t="str">
        <f t="shared" ca="1" si="50"/>
        <v>G</v>
      </c>
      <c r="O437" s="17" t="str">
        <f t="shared" ca="1" si="51"/>
        <v>C2</v>
      </c>
    </row>
    <row r="438" spans="1:15" s="25" customFormat="1" ht="30" customHeight="1" x14ac:dyDescent="0.3">
      <c r="A438" s="113" t="s">
        <v>409</v>
      </c>
      <c r="B438" s="65" t="s">
        <v>699</v>
      </c>
      <c r="C438" s="37" t="s">
        <v>717</v>
      </c>
      <c r="D438" s="43"/>
      <c r="E438" s="28" t="s">
        <v>180</v>
      </c>
      <c r="F438" s="57"/>
      <c r="G438" s="112"/>
      <c r="H438" s="35">
        <f>ROUND(G438*F438,2)</f>
        <v>0</v>
      </c>
      <c r="I438" s="53"/>
      <c r="J438" s="24" t="str">
        <f t="shared" ca="1" si="48"/>
        <v/>
      </c>
      <c r="K438" s="15" t="str">
        <f t="shared" si="52"/>
        <v>C060Type IAtonne</v>
      </c>
      <c r="L438" s="16" t="e">
        <f>MATCH(K438,'[6]Pay Items'!$K$1:$K$649,0)</f>
        <v>#N/A</v>
      </c>
      <c r="M438" s="17" t="str">
        <f t="shared" ca="1" si="49"/>
        <v>F0</v>
      </c>
      <c r="N438" s="17" t="str">
        <f t="shared" ca="1" si="50"/>
        <v>C2</v>
      </c>
      <c r="O438" s="17" t="str">
        <f t="shared" ca="1" si="51"/>
        <v>C2</v>
      </c>
    </row>
    <row r="439" spans="1:15" s="25" customFormat="1" ht="30" customHeight="1" x14ac:dyDescent="0.3">
      <c r="A439" s="113" t="s">
        <v>1602</v>
      </c>
      <c r="B439" s="65" t="s">
        <v>701</v>
      </c>
      <c r="C439" s="37" t="s">
        <v>1589</v>
      </c>
      <c r="D439" s="43"/>
      <c r="E439" s="28" t="s">
        <v>180</v>
      </c>
      <c r="F439" s="57"/>
      <c r="G439" s="112"/>
      <c r="H439" s="35">
        <f t="shared" ref="H439:H442" si="55">ROUND(G439*F439,2)</f>
        <v>0</v>
      </c>
      <c r="I439" s="53"/>
      <c r="J439" s="24" t="str">
        <f t="shared" ca="1" si="48"/>
        <v/>
      </c>
      <c r="K439" s="15" t="str">
        <f t="shared" si="52"/>
        <v>C060AType MS1tonne</v>
      </c>
      <c r="L439" s="16" t="e">
        <f>MATCH(K439,'[6]Pay Items'!$K$1:$K$649,0)</f>
        <v>#N/A</v>
      </c>
      <c r="M439" s="17" t="str">
        <f t="shared" ca="1" si="49"/>
        <v>F0</v>
      </c>
      <c r="N439" s="17" t="str">
        <f t="shared" ca="1" si="50"/>
        <v>C2</v>
      </c>
      <c r="O439" s="17" t="str">
        <f t="shared" ca="1" si="51"/>
        <v>C2</v>
      </c>
    </row>
    <row r="440" spans="1:15" s="25" customFormat="1" ht="30" customHeight="1" x14ac:dyDescent="0.3">
      <c r="A440" s="113" t="s">
        <v>1603</v>
      </c>
      <c r="B440" s="65" t="s">
        <v>703</v>
      </c>
      <c r="C440" s="37" t="s">
        <v>1591</v>
      </c>
      <c r="D440" s="43"/>
      <c r="E440" s="28" t="s">
        <v>180</v>
      </c>
      <c r="F440" s="57"/>
      <c r="G440" s="112"/>
      <c r="H440" s="35">
        <f t="shared" si="55"/>
        <v>0</v>
      </c>
      <c r="I440" s="53"/>
      <c r="J440" s="24" t="str">
        <f t="shared" ca="1" si="48"/>
        <v/>
      </c>
      <c r="K440" s="15" t="str">
        <f t="shared" si="52"/>
        <v>C060BType MS2tonne</v>
      </c>
      <c r="L440" s="16" t="e">
        <f>MATCH(K440,'[6]Pay Items'!$K$1:$K$649,0)</f>
        <v>#N/A</v>
      </c>
      <c r="M440" s="17" t="str">
        <f t="shared" ca="1" si="49"/>
        <v>F0</v>
      </c>
      <c r="N440" s="17" t="str">
        <f t="shared" ca="1" si="50"/>
        <v>C2</v>
      </c>
      <c r="O440" s="17" t="str">
        <f t="shared" ca="1" si="51"/>
        <v>C2</v>
      </c>
    </row>
    <row r="441" spans="1:15" s="25" customFormat="1" ht="30" customHeight="1" x14ac:dyDescent="0.3">
      <c r="A441" s="113" t="s">
        <v>1604</v>
      </c>
      <c r="B441" s="65" t="s">
        <v>725</v>
      </c>
      <c r="C441" s="37" t="s">
        <v>1598</v>
      </c>
      <c r="D441" s="43"/>
      <c r="E441" s="28" t="s">
        <v>180</v>
      </c>
      <c r="F441" s="135"/>
      <c r="G441" s="136"/>
      <c r="H441" s="35">
        <f t="shared" si="55"/>
        <v>0</v>
      </c>
      <c r="I441" s="134"/>
      <c r="J441" s="24" t="str">
        <f t="shared" ca="1" si="48"/>
        <v/>
      </c>
      <c r="K441" s="15" t="str">
        <f t="shared" si="52"/>
        <v>C060CType SP1tonne</v>
      </c>
      <c r="L441" s="16" t="e">
        <f>MATCH(K441,'[6]Pay Items'!$K$1:$K$649,0)</f>
        <v>#N/A</v>
      </c>
      <c r="M441" s="17" t="str">
        <f t="shared" ca="1" si="49"/>
        <v>F0</v>
      </c>
      <c r="N441" s="17" t="str">
        <f t="shared" ca="1" si="50"/>
        <v>C2</v>
      </c>
      <c r="O441" s="17" t="str">
        <f t="shared" ca="1" si="51"/>
        <v>C2</v>
      </c>
    </row>
    <row r="442" spans="1:15" s="25" customFormat="1" ht="30" customHeight="1" x14ac:dyDescent="0.3">
      <c r="A442" s="113" t="s">
        <v>1605</v>
      </c>
      <c r="B442" s="65" t="s">
        <v>1053</v>
      </c>
      <c r="C442" s="37" t="s">
        <v>1601</v>
      </c>
      <c r="D442" s="43"/>
      <c r="E442" s="28" t="s">
        <v>180</v>
      </c>
      <c r="F442" s="135"/>
      <c r="G442" s="136"/>
      <c r="H442" s="35">
        <f t="shared" si="55"/>
        <v>0</v>
      </c>
      <c r="I442" s="134"/>
      <c r="J442" s="24" t="str">
        <f t="shared" ca="1" si="48"/>
        <v/>
      </c>
      <c r="K442" s="15" t="str">
        <f t="shared" si="52"/>
        <v>C060DType SP2tonne</v>
      </c>
      <c r="L442" s="16" t="e">
        <f>MATCH(K442,'[6]Pay Items'!$K$1:$K$649,0)</f>
        <v>#N/A</v>
      </c>
      <c r="M442" s="17" t="str">
        <f t="shared" ca="1" si="49"/>
        <v>F0</v>
      </c>
      <c r="N442" s="17" t="str">
        <f t="shared" ca="1" si="50"/>
        <v>C2</v>
      </c>
      <c r="O442" s="17" t="str">
        <f t="shared" ca="1" si="51"/>
        <v>C2</v>
      </c>
    </row>
    <row r="443" spans="1:15" s="25" customFormat="1" ht="30" customHeight="1" x14ac:dyDescent="0.3">
      <c r="A443" s="113" t="s">
        <v>410</v>
      </c>
      <c r="B443" s="65" t="s">
        <v>1600</v>
      </c>
      <c r="C443" s="37" t="s">
        <v>718</v>
      </c>
      <c r="D443" s="43"/>
      <c r="E443" s="28" t="s">
        <v>180</v>
      </c>
      <c r="F443" s="57"/>
      <c r="G443" s="136"/>
      <c r="H443" s="35">
        <f>ROUND(G443*F443,2)</f>
        <v>0</v>
      </c>
      <c r="I443" s="53"/>
      <c r="J443" s="24" t="str">
        <f t="shared" ca="1" si="48"/>
        <v/>
      </c>
      <c r="K443" s="15" t="str">
        <f t="shared" si="52"/>
        <v>C061Type Itonne</v>
      </c>
      <c r="L443" s="16" t="e">
        <f>MATCH(K443,'[6]Pay Items'!$K$1:$K$649,0)</f>
        <v>#N/A</v>
      </c>
      <c r="M443" s="17" t="str">
        <f t="shared" ca="1" si="49"/>
        <v>F0</v>
      </c>
      <c r="N443" s="17" t="str">
        <f t="shared" ca="1" si="50"/>
        <v>C2</v>
      </c>
      <c r="O443" s="17" t="str">
        <f t="shared" ca="1" si="51"/>
        <v>C2</v>
      </c>
    </row>
    <row r="444" spans="1:15" s="25" customFormat="1" ht="30" customHeight="1" x14ac:dyDescent="0.3">
      <c r="A444" s="113" t="s">
        <v>411</v>
      </c>
      <c r="B444" s="65" t="s">
        <v>1606</v>
      </c>
      <c r="C444" s="37" t="s">
        <v>719</v>
      </c>
      <c r="D444" s="43"/>
      <c r="E444" s="28" t="s">
        <v>180</v>
      </c>
      <c r="F444" s="57"/>
      <c r="G444" s="112"/>
      <c r="H444" s="35">
        <f>ROUND(G444*F444,2)</f>
        <v>0</v>
      </c>
      <c r="I444" s="53"/>
      <c r="J444" s="24" t="str">
        <f t="shared" ca="1" si="48"/>
        <v/>
      </c>
      <c r="K444" s="15" t="str">
        <f t="shared" si="52"/>
        <v>C062Type IItonne</v>
      </c>
      <c r="L444" s="16" t="e">
        <f>MATCH(K444,'[6]Pay Items'!$K$1:$K$649,0)</f>
        <v>#N/A</v>
      </c>
      <c r="M444" s="17" t="str">
        <f t="shared" ca="1" si="49"/>
        <v>F0</v>
      </c>
      <c r="N444" s="17" t="str">
        <f t="shared" ca="1" si="50"/>
        <v>C2</v>
      </c>
      <c r="O444" s="17" t="str">
        <f t="shared" ca="1" si="51"/>
        <v>C2</v>
      </c>
    </row>
    <row r="445" spans="1:15" s="25" customFormat="1" ht="40" customHeight="1" x14ac:dyDescent="0.3">
      <c r="A445" s="113" t="s">
        <v>546</v>
      </c>
      <c r="B445" s="38" t="s">
        <v>378</v>
      </c>
      <c r="C445" s="37" t="s">
        <v>195</v>
      </c>
      <c r="D445" s="43" t="s">
        <v>1072</v>
      </c>
      <c r="E445" s="28" t="s">
        <v>180</v>
      </c>
      <c r="F445" s="57"/>
      <c r="G445" s="112"/>
      <c r="H445" s="35">
        <f>ROUND(G445*F445,2)</f>
        <v>0</v>
      </c>
      <c r="I445" s="53"/>
      <c r="J445" s="24" t="str">
        <f t="shared" ca="1" si="48"/>
        <v/>
      </c>
      <c r="K445" s="15" t="str">
        <f t="shared" si="52"/>
        <v>C063Construction of Asphaltic Concrete Base Course (Type III)CW 3410-R12tonne</v>
      </c>
      <c r="L445" s="16" t="e">
        <f>MATCH(K445,'[6]Pay Items'!$K$1:$K$649,0)</f>
        <v>#N/A</v>
      </c>
      <c r="M445" s="17" t="str">
        <f t="shared" ca="1" si="49"/>
        <v>F0</v>
      </c>
      <c r="N445" s="17" t="str">
        <f t="shared" ca="1" si="50"/>
        <v>C2</v>
      </c>
      <c r="O445" s="17" t="str">
        <f t="shared" ca="1" si="51"/>
        <v>C2</v>
      </c>
    </row>
    <row r="446" spans="1:15" s="25" customFormat="1" ht="37.5" customHeight="1" x14ac:dyDescent="0.3">
      <c r="A446" s="113" t="s">
        <v>579</v>
      </c>
      <c r="B446" s="38" t="s">
        <v>734</v>
      </c>
      <c r="C446" s="37" t="s">
        <v>365</v>
      </c>
      <c r="D446" s="43" t="s">
        <v>1608</v>
      </c>
      <c r="E446" s="28" t="s">
        <v>178</v>
      </c>
      <c r="F446" s="57"/>
      <c r="G446" s="112"/>
      <c r="H446" s="35">
        <f>ROUND(G446*F446,2)</f>
        <v>0</v>
      </c>
      <c r="I446" s="53"/>
      <c r="J446" s="24" t="str">
        <f t="shared" ca="1" si="48"/>
        <v/>
      </c>
      <c r="K446" s="15" t="str">
        <f t="shared" si="52"/>
        <v>C064Construction of Asphalt PatchesCW 3410-R12, E^m²</v>
      </c>
      <c r="L446" s="16" t="e">
        <f>MATCH(K446,'[6]Pay Items'!$K$1:$K$649,0)</f>
        <v>#N/A</v>
      </c>
      <c r="M446" s="17" t="str">
        <f t="shared" ca="1" si="49"/>
        <v>F0</v>
      </c>
      <c r="N446" s="17" t="str">
        <f t="shared" ca="1" si="50"/>
        <v>C2</v>
      </c>
      <c r="O446" s="17" t="str">
        <f t="shared" ca="1" si="51"/>
        <v>C2</v>
      </c>
    </row>
    <row r="447" spans="1:15" s="25" customFormat="1" ht="30" customHeight="1" thickBot="1" x14ac:dyDescent="0.35">
      <c r="A447" s="118" t="s">
        <v>579</v>
      </c>
      <c r="B447" s="38" t="s">
        <v>204</v>
      </c>
      <c r="C447" s="61" t="s">
        <v>205</v>
      </c>
      <c r="D447" s="62"/>
      <c r="E447" s="63"/>
      <c r="F447" s="60"/>
      <c r="G447" s="115"/>
      <c r="H447" s="78">
        <f>SUM(H347:H446)</f>
        <v>0</v>
      </c>
      <c r="I447" s="53"/>
      <c r="J447" s="24" t="str">
        <f t="shared" ca="1" si="48"/>
        <v>LOCKED</v>
      </c>
      <c r="K447" s="15" t="str">
        <f t="shared" si="52"/>
        <v>C064LAST USED CODE FOR SECTION</v>
      </c>
      <c r="L447" s="16" t="e">
        <f>MATCH(K447,'[6]Pay Items'!$K$1:$K$649,0)</f>
        <v>#N/A</v>
      </c>
      <c r="M447" s="17" t="str">
        <f t="shared" ca="1" si="49"/>
        <v>F0</v>
      </c>
      <c r="N447" s="17" t="str">
        <f t="shared" ca="1" si="50"/>
        <v>G</v>
      </c>
      <c r="O447" s="17" t="str">
        <f t="shared" ca="1" si="51"/>
        <v>C2</v>
      </c>
    </row>
    <row r="448" spans="1:15" s="25" customFormat="1" ht="30" customHeight="1" thickTop="1" x14ac:dyDescent="0.35">
      <c r="A448" s="109"/>
      <c r="B448" s="49" t="s">
        <v>38</v>
      </c>
      <c r="C448" s="50" t="s">
        <v>199</v>
      </c>
      <c r="D448" s="29"/>
      <c r="E448" s="29"/>
      <c r="F448" s="29"/>
      <c r="G448" s="110"/>
      <c r="H448" s="52"/>
      <c r="I448" s="53"/>
      <c r="J448" s="24" t="str">
        <f t="shared" ca="1" si="48"/>
        <v>LOCKED</v>
      </c>
      <c r="K448" s="15" t="str">
        <f t="shared" si="52"/>
        <v>JOINT AND CRACK SEALING</v>
      </c>
      <c r="L448" s="16" t="e">
        <f>MATCH(K448,'[6]Pay Items'!$K$1:$K$649,0)</f>
        <v>#N/A</v>
      </c>
      <c r="M448" s="17" t="str">
        <f t="shared" ca="1" si="49"/>
        <v>F0</v>
      </c>
      <c r="N448" s="17" t="str">
        <f t="shared" ca="1" si="50"/>
        <v>G</v>
      </c>
      <c r="O448" s="17" t="str">
        <f t="shared" ca="1" si="51"/>
        <v>F2</v>
      </c>
    </row>
    <row r="449" spans="1:15" s="25" customFormat="1" ht="30" customHeight="1" x14ac:dyDescent="0.3">
      <c r="A449" s="113" t="s">
        <v>443</v>
      </c>
      <c r="B449" s="38" t="s">
        <v>444</v>
      </c>
      <c r="C449" s="37" t="s">
        <v>469</v>
      </c>
      <c r="D449" s="43" t="s">
        <v>735</v>
      </c>
      <c r="E449" s="28" t="s">
        <v>182</v>
      </c>
      <c r="F449" s="36"/>
      <c r="G449" s="112"/>
      <c r="H449" s="35">
        <f>ROUND(G449*F449,2)</f>
        <v>0</v>
      </c>
      <c r="I449" s="58"/>
      <c r="J449" s="24" t="str">
        <f t="shared" ca="1" si="48"/>
        <v/>
      </c>
      <c r="K449" s="15" t="str">
        <f t="shared" si="52"/>
        <v>D001Joint SealingCW 3250-R7m</v>
      </c>
      <c r="L449" s="16" t="e">
        <f>MATCH(K449,'[6]Pay Items'!$K$1:$K$649,0)</f>
        <v>#N/A</v>
      </c>
      <c r="M449" s="17" t="str">
        <f t="shared" ca="1" si="49"/>
        <v>F0</v>
      </c>
      <c r="N449" s="17" t="str">
        <f t="shared" ca="1" si="50"/>
        <v>C2</v>
      </c>
      <c r="O449" s="17" t="str">
        <f t="shared" ca="1" si="51"/>
        <v>C2</v>
      </c>
    </row>
    <row r="450" spans="1:15" s="25" customFormat="1" ht="30" customHeight="1" x14ac:dyDescent="0.3">
      <c r="A450" s="113" t="s">
        <v>221</v>
      </c>
      <c r="B450" s="38" t="s">
        <v>122</v>
      </c>
      <c r="C450" s="37" t="s">
        <v>97</v>
      </c>
      <c r="D450" s="43" t="s">
        <v>735</v>
      </c>
      <c r="E450" s="28"/>
      <c r="F450" s="36"/>
      <c r="G450" s="115"/>
      <c r="H450" s="78"/>
      <c r="I450" s="58"/>
      <c r="J450" s="24" t="str">
        <f t="shared" ca="1" si="48"/>
        <v>LOCKED</v>
      </c>
      <c r="K450" s="15" t="str">
        <f t="shared" si="52"/>
        <v>D002Crack SealingCW 3250-R7</v>
      </c>
      <c r="L450" s="16" t="e">
        <f>MATCH(K450,'[6]Pay Items'!$K$1:$K$649,0)</f>
        <v>#N/A</v>
      </c>
      <c r="M450" s="17" t="str">
        <f t="shared" ca="1" si="49"/>
        <v>F0</v>
      </c>
      <c r="N450" s="17" t="str">
        <f t="shared" ca="1" si="50"/>
        <v>G</v>
      </c>
      <c r="O450" s="17" t="str">
        <f t="shared" ca="1" si="51"/>
        <v>C2</v>
      </c>
    </row>
    <row r="451" spans="1:15" s="25" customFormat="1" ht="30" customHeight="1" x14ac:dyDescent="0.3">
      <c r="A451" s="113" t="s">
        <v>37</v>
      </c>
      <c r="B451" s="44" t="s">
        <v>350</v>
      </c>
      <c r="C451" s="37" t="s">
        <v>877</v>
      </c>
      <c r="D451" s="43" t="s">
        <v>173</v>
      </c>
      <c r="E451" s="28" t="s">
        <v>182</v>
      </c>
      <c r="F451" s="36"/>
      <c r="G451" s="112"/>
      <c r="H451" s="35">
        <f>ROUND(G451*F451,2)</f>
        <v>0</v>
      </c>
      <c r="I451" s="58"/>
      <c r="J451" s="24" t="str">
        <f t="shared" ref="J451:J514" ca="1" si="56">IF(CELL("protect",$G451)=1, "LOCKED", "")</f>
        <v/>
      </c>
      <c r="K451" s="15" t="str">
        <f t="shared" si="52"/>
        <v>D0032 mm to 10 mm Widem</v>
      </c>
      <c r="L451" s="16" t="e">
        <f>MATCH(K451,'[6]Pay Items'!$K$1:$K$649,0)</f>
        <v>#N/A</v>
      </c>
      <c r="M451" s="17" t="str">
        <f t="shared" ref="M451:M514" ca="1" si="57">CELL("format",$F451)</f>
        <v>F0</v>
      </c>
      <c r="N451" s="17" t="str">
        <f t="shared" ref="N451:N514" ca="1" si="58">CELL("format",$G451)</f>
        <v>C2</v>
      </c>
      <c r="O451" s="17" t="str">
        <f t="shared" ref="O451:O514" ca="1" si="59">CELL("format",$H451)</f>
        <v>C2</v>
      </c>
    </row>
    <row r="452" spans="1:15" s="25" customFormat="1" ht="30" customHeight="1" x14ac:dyDescent="0.3">
      <c r="A452" s="113" t="s">
        <v>222</v>
      </c>
      <c r="B452" s="44" t="s">
        <v>351</v>
      </c>
      <c r="C452" s="37" t="s">
        <v>878</v>
      </c>
      <c r="D452" s="43" t="s">
        <v>173</v>
      </c>
      <c r="E452" s="28" t="s">
        <v>182</v>
      </c>
      <c r="F452" s="36"/>
      <c r="G452" s="112"/>
      <c r="H452" s="35">
        <f>ROUND(G452*F452,2)</f>
        <v>0</v>
      </c>
      <c r="I452" s="58"/>
      <c r="J452" s="24" t="str">
        <f t="shared" ca="1" si="56"/>
        <v/>
      </c>
      <c r="K452" s="15" t="str">
        <f t="shared" ref="K452:K515" si="60">CLEAN(CONCATENATE(TRIM($A452),TRIM($C452),IF(LEFT($D452)&lt;&gt;"E",TRIM($D452),),TRIM($E452)))</f>
        <v>D004&gt;10 mm to 25 mm Widem</v>
      </c>
      <c r="L452" s="16" t="e">
        <f>MATCH(K452,'[6]Pay Items'!$K$1:$K$649,0)</f>
        <v>#N/A</v>
      </c>
      <c r="M452" s="17" t="str">
        <f t="shared" ca="1" si="57"/>
        <v>F0</v>
      </c>
      <c r="N452" s="17" t="str">
        <f t="shared" ca="1" si="58"/>
        <v>C2</v>
      </c>
      <c r="O452" s="17" t="str">
        <f t="shared" ca="1" si="59"/>
        <v>C2</v>
      </c>
    </row>
    <row r="453" spans="1:15" s="25" customFormat="1" ht="43.9" customHeight="1" x14ac:dyDescent="0.3">
      <c r="A453" s="113" t="s">
        <v>223</v>
      </c>
      <c r="B453" s="38" t="s">
        <v>124</v>
      </c>
      <c r="C453" s="37" t="s">
        <v>879</v>
      </c>
      <c r="D453" s="43" t="s">
        <v>735</v>
      </c>
      <c r="E453" s="28" t="s">
        <v>182</v>
      </c>
      <c r="F453" s="36"/>
      <c r="G453" s="112"/>
      <c r="H453" s="35">
        <f>ROUND(G453*F453,2)</f>
        <v>0</v>
      </c>
      <c r="I453" s="53"/>
      <c r="J453" s="24" t="str">
        <f t="shared" ca="1" si="56"/>
        <v/>
      </c>
      <c r="K453" s="15" t="str">
        <f t="shared" si="60"/>
        <v>D005Longitudinal Joint &amp; Crack Filling ( &gt; 25 mm in width )CW 3250-R7m</v>
      </c>
      <c r="L453" s="16" t="e">
        <f>MATCH(K453,'[6]Pay Items'!$K$1:$K$649,0)</f>
        <v>#N/A</v>
      </c>
      <c r="M453" s="17" t="str">
        <f t="shared" ca="1" si="57"/>
        <v>F0</v>
      </c>
      <c r="N453" s="17" t="str">
        <f t="shared" ca="1" si="58"/>
        <v>C2</v>
      </c>
      <c r="O453" s="17" t="str">
        <f t="shared" ca="1" si="59"/>
        <v>C2</v>
      </c>
    </row>
    <row r="454" spans="1:15" s="25" customFormat="1" ht="30" customHeight="1" x14ac:dyDescent="0.3">
      <c r="A454" s="113" t="s">
        <v>547</v>
      </c>
      <c r="B454" s="38" t="s">
        <v>125</v>
      </c>
      <c r="C454" s="37" t="s">
        <v>98</v>
      </c>
      <c r="D454" s="43" t="s">
        <v>735</v>
      </c>
      <c r="E454" s="28" t="s">
        <v>182</v>
      </c>
      <c r="F454" s="36"/>
      <c r="G454" s="112"/>
      <c r="H454" s="35">
        <f>ROUND(G454*F454,2)</f>
        <v>0</v>
      </c>
      <c r="I454" s="53"/>
      <c r="J454" s="24" t="str">
        <f t="shared" ca="1" si="56"/>
        <v/>
      </c>
      <c r="K454" s="15" t="str">
        <f t="shared" si="60"/>
        <v>D006Reflective Crack MaintenanceCW 3250-R7m</v>
      </c>
      <c r="L454" s="16" t="e">
        <f>MATCH(K454,'[6]Pay Items'!$K$1:$K$649,0)</f>
        <v>#N/A</v>
      </c>
      <c r="M454" s="17" t="str">
        <f t="shared" ca="1" si="57"/>
        <v>F0</v>
      </c>
      <c r="N454" s="17" t="str">
        <f t="shared" ca="1" si="58"/>
        <v>C2</v>
      </c>
      <c r="O454" s="17" t="str">
        <f t="shared" ca="1" si="59"/>
        <v>C2</v>
      </c>
    </row>
    <row r="455" spans="1:15" s="25" customFormat="1" ht="40" customHeight="1" thickBot="1" x14ac:dyDescent="0.35">
      <c r="A455" s="113" t="s">
        <v>547</v>
      </c>
      <c r="B455" s="38" t="s">
        <v>204</v>
      </c>
      <c r="C455" s="61" t="s">
        <v>205</v>
      </c>
      <c r="D455" s="62"/>
      <c r="E455" s="63"/>
      <c r="F455" s="60"/>
      <c r="G455" s="115"/>
      <c r="H455" s="78">
        <f>SUM(H448:H454)</f>
        <v>0</v>
      </c>
      <c r="I455" s="53"/>
      <c r="J455" s="24" t="str">
        <f t="shared" ca="1" si="56"/>
        <v>LOCKED</v>
      </c>
      <c r="K455" s="15" t="str">
        <f t="shared" si="60"/>
        <v>D006LAST USED CODE FOR SECTION</v>
      </c>
      <c r="L455" s="16" t="e">
        <f>MATCH(K455,'[6]Pay Items'!$K$1:$K$649,0)</f>
        <v>#N/A</v>
      </c>
      <c r="M455" s="17" t="str">
        <f t="shared" ca="1" si="57"/>
        <v>F0</v>
      </c>
      <c r="N455" s="17" t="str">
        <f t="shared" ca="1" si="58"/>
        <v>G</v>
      </c>
      <c r="O455" s="17" t="str">
        <f t="shared" ca="1" si="59"/>
        <v>C2</v>
      </c>
    </row>
    <row r="456" spans="1:15" s="25" customFormat="1" ht="36" customHeight="1" thickTop="1" x14ac:dyDescent="0.35">
      <c r="A456" s="109"/>
      <c r="B456" s="49" t="s">
        <v>610</v>
      </c>
      <c r="C456" s="50" t="s">
        <v>200</v>
      </c>
      <c r="D456" s="29"/>
      <c r="E456" s="29"/>
      <c r="F456" s="29"/>
      <c r="G456" s="110"/>
      <c r="H456" s="52"/>
      <c r="I456" s="53"/>
      <c r="J456" s="24" t="str">
        <f t="shared" ca="1" si="56"/>
        <v>LOCKED</v>
      </c>
      <c r="K456" s="15" t="str">
        <f t="shared" si="60"/>
        <v>ASSOCIATED DRAINAGE AND UNDERGROUND WORKS</v>
      </c>
      <c r="L456" s="16" t="e">
        <f>MATCH(K456,'[6]Pay Items'!$K$1:$K$649,0)</f>
        <v>#N/A</v>
      </c>
      <c r="M456" s="17" t="str">
        <f t="shared" ca="1" si="57"/>
        <v>F0</v>
      </c>
      <c r="N456" s="17" t="str">
        <f t="shared" ca="1" si="58"/>
        <v>G</v>
      </c>
      <c r="O456" s="17" t="str">
        <f t="shared" ca="1" si="59"/>
        <v>F2</v>
      </c>
    </row>
    <row r="457" spans="1:15" s="25" customFormat="1" ht="30" customHeight="1" x14ac:dyDescent="0.3">
      <c r="A457" s="113" t="s">
        <v>224</v>
      </c>
      <c r="B457" s="38" t="s">
        <v>129</v>
      </c>
      <c r="C457" s="37" t="s">
        <v>415</v>
      </c>
      <c r="D457" s="43" t="s">
        <v>11</v>
      </c>
      <c r="E457" s="28"/>
      <c r="F457" s="36"/>
      <c r="G457" s="115"/>
      <c r="H457" s="78"/>
      <c r="I457" s="53"/>
      <c r="J457" s="24" t="str">
        <f t="shared" ca="1" si="56"/>
        <v>LOCKED</v>
      </c>
      <c r="K457" s="15" t="str">
        <f t="shared" si="60"/>
        <v>E003Catch BasinCW 2130-R12</v>
      </c>
      <c r="L457" s="16" t="e">
        <f>MATCH(K457,'[6]Pay Items'!$K$1:$K$649,0)</f>
        <v>#N/A</v>
      </c>
      <c r="M457" s="17" t="str">
        <f t="shared" ca="1" si="57"/>
        <v>F0</v>
      </c>
      <c r="N457" s="17" t="str">
        <f t="shared" ca="1" si="58"/>
        <v>G</v>
      </c>
      <c r="O457" s="17" t="str">
        <f t="shared" ca="1" si="59"/>
        <v>C2</v>
      </c>
    </row>
    <row r="458" spans="1:15" s="25" customFormat="1" ht="30" customHeight="1" x14ac:dyDescent="0.3">
      <c r="A458" s="113" t="s">
        <v>225</v>
      </c>
      <c r="B458" s="44" t="s">
        <v>966</v>
      </c>
      <c r="C458" s="37" t="s">
        <v>983</v>
      </c>
      <c r="D458" s="43"/>
      <c r="E458" s="28" t="s">
        <v>181</v>
      </c>
      <c r="F458" s="36"/>
      <c r="G458" s="112"/>
      <c r="H458" s="35">
        <f>ROUND(G458*F458,2)</f>
        <v>0</v>
      </c>
      <c r="I458" s="53"/>
      <c r="J458" s="24" t="str">
        <f t="shared" ca="1" si="56"/>
        <v/>
      </c>
      <c r="K458" s="15" t="str">
        <f t="shared" si="60"/>
        <v>E004SD-024, 1200 mm deepeach</v>
      </c>
      <c r="L458" s="16" t="e">
        <f>MATCH(K458,'[6]Pay Items'!$K$1:$K$649,0)</f>
        <v>#N/A</v>
      </c>
      <c r="M458" s="17" t="str">
        <f t="shared" ca="1" si="57"/>
        <v>F0</v>
      </c>
      <c r="N458" s="17" t="str">
        <f t="shared" ca="1" si="58"/>
        <v>C2</v>
      </c>
      <c r="O458" s="17" t="str">
        <f t="shared" ca="1" si="59"/>
        <v>C2</v>
      </c>
    </row>
    <row r="459" spans="1:15" s="25" customFormat="1" ht="30" customHeight="1" x14ac:dyDescent="0.3">
      <c r="A459" s="113" t="s">
        <v>1009</v>
      </c>
      <c r="B459" s="44" t="s">
        <v>966</v>
      </c>
      <c r="C459" s="37" t="s">
        <v>984</v>
      </c>
      <c r="D459" s="43"/>
      <c r="E459" s="28" t="s">
        <v>181</v>
      </c>
      <c r="F459" s="36"/>
      <c r="G459" s="112"/>
      <c r="H459" s="35">
        <f>ROUND(G459*F459,2)</f>
        <v>0</v>
      </c>
      <c r="I459" s="53"/>
      <c r="J459" s="24" t="str">
        <f t="shared" ca="1" si="56"/>
        <v/>
      </c>
      <c r="K459" s="15" t="str">
        <f t="shared" si="60"/>
        <v>E004ASD-024, 1800 mm deepeach</v>
      </c>
      <c r="L459" s="16" t="e">
        <f>MATCH(K459,'[6]Pay Items'!$K$1:$K$649,0)</f>
        <v>#N/A</v>
      </c>
      <c r="M459" s="17" t="str">
        <f t="shared" ca="1" si="57"/>
        <v>F0</v>
      </c>
      <c r="N459" s="17" t="str">
        <f t="shared" ca="1" si="58"/>
        <v>C2</v>
      </c>
      <c r="O459" s="17" t="str">
        <f t="shared" ca="1" si="59"/>
        <v>C2</v>
      </c>
    </row>
    <row r="460" spans="1:15" s="25" customFormat="1" ht="30" customHeight="1" x14ac:dyDescent="0.3">
      <c r="A460" s="113" t="s">
        <v>226</v>
      </c>
      <c r="B460" s="44" t="s">
        <v>972</v>
      </c>
      <c r="C460" s="37" t="s">
        <v>985</v>
      </c>
      <c r="D460" s="43"/>
      <c r="E460" s="28" t="s">
        <v>181</v>
      </c>
      <c r="F460" s="36"/>
      <c r="G460" s="112"/>
      <c r="H460" s="35">
        <f>ROUND(G460*F460,2)</f>
        <v>0</v>
      </c>
      <c r="I460" s="53"/>
      <c r="J460" s="24" t="str">
        <f t="shared" ca="1" si="56"/>
        <v/>
      </c>
      <c r="K460" s="15" t="str">
        <f t="shared" si="60"/>
        <v>E005SD-025, 1200 mm deepeach</v>
      </c>
      <c r="L460" s="16" t="e">
        <f>MATCH(K460,'[6]Pay Items'!$K$1:$K$649,0)</f>
        <v>#N/A</v>
      </c>
      <c r="M460" s="17" t="str">
        <f t="shared" ca="1" si="57"/>
        <v>F0</v>
      </c>
      <c r="N460" s="17" t="str">
        <f t="shared" ca="1" si="58"/>
        <v>C2</v>
      </c>
      <c r="O460" s="17" t="str">
        <f t="shared" ca="1" si="59"/>
        <v>C2</v>
      </c>
    </row>
    <row r="461" spans="1:15" s="25" customFormat="1" ht="30" customHeight="1" x14ac:dyDescent="0.3">
      <c r="A461" s="113" t="s">
        <v>1010</v>
      </c>
      <c r="B461" s="44" t="s">
        <v>972</v>
      </c>
      <c r="C461" s="37" t="s">
        <v>986</v>
      </c>
      <c r="D461" s="43"/>
      <c r="E461" s="28" t="s">
        <v>181</v>
      </c>
      <c r="F461" s="36"/>
      <c r="G461" s="112"/>
      <c r="H461" s="35">
        <f>ROUND(G461*F461,2)</f>
        <v>0</v>
      </c>
      <c r="I461" s="53"/>
      <c r="J461" s="24" t="str">
        <f t="shared" ca="1" si="56"/>
        <v/>
      </c>
      <c r="K461" s="15" t="str">
        <f t="shared" si="60"/>
        <v>E005ASD-025, 1800 mm deepeach</v>
      </c>
      <c r="L461" s="16" t="e">
        <f>MATCH(K461,'[6]Pay Items'!$K$1:$K$649,0)</f>
        <v>#N/A</v>
      </c>
      <c r="M461" s="17" t="str">
        <f t="shared" ca="1" si="57"/>
        <v>F0</v>
      </c>
      <c r="N461" s="17" t="str">
        <f t="shared" ca="1" si="58"/>
        <v>C2</v>
      </c>
      <c r="O461" s="17" t="str">
        <f t="shared" ca="1" si="59"/>
        <v>C2</v>
      </c>
    </row>
    <row r="462" spans="1:15" s="25" customFormat="1" ht="30" customHeight="1" x14ac:dyDescent="0.3">
      <c r="A462" s="113" t="s">
        <v>227</v>
      </c>
      <c r="B462" s="38" t="s">
        <v>130</v>
      </c>
      <c r="C462" s="37" t="s">
        <v>418</v>
      </c>
      <c r="D462" s="43" t="s">
        <v>11</v>
      </c>
      <c r="E462" s="28"/>
      <c r="F462" s="36"/>
      <c r="G462" s="115"/>
      <c r="H462" s="78"/>
      <c r="I462" s="53"/>
      <c r="J462" s="24" t="str">
        <f t="shared" ca="1" si="56"/>
        <v>LOCKED</v>
      </c>
      <c r="K462" s="15" t="str">
        <f t="shared" si="60"/>
        <v>E006Catch PitCW 2130-R12</v>
      </c>
      <c r="L462" s="16" t="e">
        <f>MATCH(K462,'[6]Pay Items'!$K$1:$K$649,0)</f>
        <v>#N/A</v>
      </c>
      <c r="M462" s="17" t="str">
        <f t="shared" ca="1" si="57"/>
        <v>F0</v>
      </c>
      <c r="N462" s="17" t="str">
        <f t="shared" ca="1" si="58"/>
        <v>G</v>
      </c>
      <c r="O462" s="17" t="str">
        <f t="shared" ca="1" si="59"/>
        <v>C2</v>
      </c>
    </row>
    <row r="463" spans="1:15" s="25" customFormat="1" ht="30" customHeight="1" x14ac:dyDescent="0.3">
      <c r="A463" s="113" t="s">
        <v>228</v>
      </c>
      <c r="B463" s="44" t="s">
        <v>350</v>
      </c>
      <c r="C463" s="37" t="s">
        <v>419</v>
      </c>
      <c r="D463" s="43"/>
      <c r="E463" s="28" t="s">
        <v>181</v>
      </c>
      <c r="F463" s="36"/>
      <c r="G463" s="112"/>
      <c r="H463" s="35">
        <f>ROUND(G463*F463,2)</f>
        <v>0</v>
      </c>
      <c r="I463" s="53"/>
      <c r="J463" s="24" t="str">
        <f t="shared" ca="1" si="56"/>
        <v/>
      </c>
      <c r="K463" s="15" t="str">
        <f t="shared" si="60"/>
        <v>E007SD-023each</v>
      </c>
      <c r="L463" s="16" t="e">
        <f>MATCH(K463,'[6]Pay Items'!$K$1:$K$649,0)</f>
        <v>#N/A</v>
      </c>
      <c r="M463" s="17" t="str">
        <f t="shared" ca="1" si="57"/>
        <v>F0</v>
      </c>
      <c r="N463" s="17" t="str">
        <f t="shared" ca="1" si="58"/>
        <v>C2</v>
      </c>
      <c r="O463" s="17" t="str">
        <f t="shared" ca="1" si="59"/>
        <v>C2</v>
      </c>
    </row>
    <row r="464" spans="1:15" s="25" customFormat="1" ht="30" customHeight="1" x14ac:dyDescent="0.3">
      <c r="A464" s="113" t="s">
        <v>667</v>
      </c>
      <c r="B464" s="38" t="s">
        <v>131</v>
      </c>
      <c r="C464" s="37" t="s">
        <v>668</v>
      </c>
      <c r="D464" s="43" t="s">
        <v>11</v>
      </c>
      <c r="E464" s="28"/>
      <c r="F464" s="36"/>
      <c r="G464" s="115"/>
      <c r="H464" s="78"/>
      <c r="I464" s="78"/>
      <c r="J464" s="24" t="str">
        <f t="shared" ca="1" si="56"/>
        <v>LOCKED</v>
      </c>
      <c r="K464" s="15" t="str">
        <f t="shared" si="60"/>
        <v>E007ARemove and Replace Existing Catch BasinCW 2130-R12</v>
      </c>
      <c r="L464" s="16" t="e">
        <f>MATCH(K464,'[6]Pay Items'!$K$1:$K$649,0)</f>
        <v>#N/A</v>
      </c>
      <c r="M464" s="17" t="str">
        <f t="shared" ca="1" si="57"/>
        <v>F0</v>
      </c>
      <c r="N464" s="17" t="str">
        <f t="shared" ca="1" si="58"/>
        <v>G</v>
      </c>
      <c r="O464" s="17" t="str">
        <f t="shared" ca="1" si="59"/>
        <v>C2</v>
      </c>
    </row>
    <row r="465" spans="1:15" s="25" customFormat="1" ht="30" customHeight="1" x14ac:dyDescent="0.3">
      <c r="A465" s="113" t="s">
        <v>669</v>
      </c>
      <c r="B465" s="44" t="s">
        <v>350</v>
      </c>
      <c r="C465" s="37" t="s">
        <v>416</v>
      </c>
      <c r="D465" s="43"/>
      <c r="E465" s="28" t="s">
        <v>181</v>
      </c>
      <c r="F465" s="36"/>
      <c r="G465" s="112"/>
      <c r="H465" s="35">
        <f>ROUND(G465*F465,2)</f>
        <v>0</v>
      </c>
      <c r="I465" s="78"/>
      <c r="J465" s="24" t="str">
        <f t="shared" ca="1" si="56"/>
        <v/>
      </c>
      <c r="K465" s="15" t="str">
        <f t="shared" si="60"/>
        <v>E007BSD-024each</v>
      </c>
      <c r="L465" s="16" t="e">
        <f>MATCH(K465,'[6]Pay Items'!$K$1:$K$649,0)</f>
        <v>#N/A</v>
      </c>
      <c r="M465" s="17" t="str">
        <f t="shared" ca="1" si="57"/>
        <v>F0</v>
      </c>
      <c r="N465" s="17" t="str">
        <f t="shared" ca="1" si="58"/>
        <v>C2</v>
      </c>
      <c r="O465" s="17" t="str">
        <f t="shared" ca="1" si="59"/>
        <v>C2</v>
      </c>
    </row>
    <row r="466" spans="1:15" s="25" customFormat="1" ht="30" customHeight="1" x14ac:dyDescent="0.3">
      <c r="A466" s="113" t="s">
        <v>670</v>
      </c>
      <c r="B466" s="44" t="s">
        <v>351</v>
      </c>
      <c r="C466" s="37" t="s">
        <v>417</v>
      </c>
      <c r="D466" s="43"/>
      <c r="E466" s="28" t="s">
        <v>181</v>
      </c>
      <c r="F466" s="36"/>
      <c r="G466" s="112"/>
      <c r="H466" s="35">
        <f>ROUND(G466*F466,2)</f>
        <v>0</v>
      </c>
      <c r="I466" s="78"/>
      <c r="J466" s="24" t="str">
        <f t="shared" ca="1" si="56"/>
        <v/>
      </c>
      <c r="K466" s="15" t="str">
        <f t="shared" si="60"/>
        <v>E007CSD-025each</v>
      </c>
      <c r="L466" s="16" t="e">
        <f>MATCH(K466,'[6]Pay Items'!$K$1:$K$649,0)</f>
        <v>#N/A</v>
      </c>
      <c r="M466" s="17" t="str">
        <f t="shared" ca="1" si="57"/>
        <v>F0</v>
      </c>
      <c r="N466" s="17" t="str">
        <f t="shared" ca="1" si="58"/>
        <v>C2</v>
      </c>
      <c r="O466" s="17" t="str">
        <f t="shared" ca="1" si="59"/>
        <v>C2</v>
      </c>
    </row>
    <row r="467" spans="1:15" s="25" customFormat="1" ht="42" customHeight="1" x14ac:dyDescent="0.3">
      <c r="A467" s="113" t="s">
        <v>671</v>
      </c>
      <c r="B467" s="38" t="s">
        <v>132</v>
      </c>
      <c r="C467" s="37" t="s">
        <v>672</v>
      </c>
      <c r="D467" s="43" t="s">
        <v>11</v>
      </c>
      <c r="E467" s="28"/>
      <c r="F467" s="36"/>
      <c r="G467" s="115"/>
      <c r="H467" s="78"/>
      <c r="I467" s="78"/>
      <c r="J467" s="24" t="str">
        <f t="shared" ca="1" si="56"/>
        <v>LOCKED</v>
      </c>
      <c r="K467" s="15" t="str">
        <f t="shared" si="60"/>
        <v>E007DRemove and Replace Existing Catch PitCW 2130-R12</v>
      </c>
      <c r="L467" s="16" t="e">
        <f>MATCH(K467,'[6]Pay Items'!$K$1:$K$649,0)</f>
        <v>#N/A</v>
      </c>
      <c r="M467" s="17" t="str">
        <f t="shared" ca="1" si="57"/>
        <v>F0</v>
      </c>
      <c r="N467" s="17" t="str">
        <f t="shared" ca="1" si="58"/>
        <v>G</v>
      </c>
      <c r="O467" s="17" t="str">
        <f t="shared" ca="1" si="59"/>
        <v>C2</v>
      </c>
    </row>
    <row r="468" spans="1:15" s="25" customFormat="1" ht="30" customHeight="1" x14ac:dyDescent="0.3">
      <c r="A468" s="113" t="s">
        <v>673</v>
      </c>
      <c r="B468" s="44" t="s">
        <v>350</v>
      </c>
      <c r="C468" s="37" t="s">
        <v>419</v>
      </c>
      <c r="D468" s="43"/>
      <c r="E468" s="28" t="s">
        <v>181</v>
      </c>
      <c r="F468" s="36"/>
      <c r="G468" s="112"/>
      <c r="H468" s="35">
        <f>ROUND(G468*F468,2)</f>
        <v>0</v>
      </c>
      <c r="I468" s="53"/>
      <c r="J468" s="24" t="str">
        <f t="shared" ca="1" si="56"/>
        <v/>
      </c>
      <c r="K468" s="15" t="str">
        <f t="shared" si="60"/>
        <v>E007ESD-023each</v>
      </c>
      <c r="L468" s="16" t="e">
        <f>MATCH(K468,'[6]Pay Items'!$K$1:$K$649,0)</f>
        <v>#N/A</v>
      </c>
      <c r="M468" s="17" t="str">
        <f t="shared" ca="1" si="57"/>
        <v>F0</v>
      </c>
      <c r="N468" s="17" t="str">
        <f t="shared" ca="1" si="58"/>
        <v>C2</v>
      </c>
      <c r="O468" s="17" t="str">
        <f t="shared" ca="1" si="59"/>
        <v>C2</v>
      </c>
    </row>
    <row r="469" spans="1:15" s="25" customFormat="1" ht="30" customHeight="1" x14ac:dyDescent="0.3">
      <c r="A469" s="113" t="s">
        <v>229</v>
      </c>
      <c r="B469" s="38" t="s">
        <v>133</v>
      </c>
      <c r="C469" s="37" t="s">
        <v>420</v>
      </c>
      <c r="D469" s="43" t="s">
        <v>11</v>
      </c>
      <c r="E469" s="28"/>
      <c r="F469" s="36"/>
      <c r="G469" s="115"/>
      <c r="H469" s="78"/>
      <c r="I469" s="53"/>
      <c r="J469" s="24" t="str">
        <f t="shared" ca="1" si="56"/>
        <v>LOCKED</v>
      </c>
      <c r="K469" s="15" t="str">
        <f t="shared" si="60"/>
        <v>E008Sewer ServiceCW 2130-R12</v>
      </c>
      <c r="L469" s="16" t="e">
        <f>MATCH(K469,'[6]Pay Items'!$K$1:$K$649,0)</f>
        <v>#N/A</v>
      </c>
      <c r="M469" s="17" t="str">
        <f t="shared" ca="1" si="57"/>
        <v>F0</v>
      </c>
      <c r="N469" s="17" t="str">
        <f t="shared" ca="1" si="58"/>
        <v>G</v>
      </c>
      <c r="O469" s="17" t="str">
        <f t="shared" ca="1" si="59"/>
        <v>C2</v>
      </c>
    </row>
    <row r="470" spans="1:15" s="25" customFormat="1" ht="30" customHeight="1" x14ac:dyDescent="0.3">
      <c r="A470" s="113" t="s">
        <v>53</v>
      </c>
      <c r="B470" s="44" t="s">
        <v>350</v>
      </c>
      <c r="C470" s="37" t="s">
        <v>1482</v>
      </c>
      <c r="D470" s="43"/>
      <c r="E470" s="28"/>
      <c r="F470" s="36"/>
      <c r="G470" s="115"/>
      <c r="H470" s="78"/>
      <c r="I470" s="53" t="s">
        <v>1483</v>
      </c>
      <c r="J470" s="24" t="str">
        <f t="shared" ca="1" si="56"/>
        <v>LOCKED</v>
      </c>
      <c r="K470" s="15" t="str">
        <f t="shared" si="60"/>
        <v>E009^ mm, ^</v>
      </c>
      <c r="L470" s="16" t="e">
        <f>MATCH(K470,'[6]Pay Items'!$K$1:$K$649,0)</f>
        <v>#N/A</v>
      </c>
      <c r="M470" s="17" t="str">
        <f t="shared" ca="1" si="57"/>
        <v>F0</v>
      </c>
      <c r="N470" s="17" t="str">
        <f t="shared" ca="1" si="58"/>
        <v>G</v>
      </c>
      <c r="O470" s="17" t="str">
        <f t="shared" ca="1" si="59"/>
        <v>C2</v>
      </c>
    </row>
    <row r="471" spans="1:15" s="25" customFormat="1" ht="30" customHeight="1" x14ac:dyDescent="0.3">
      <c r="A471" s="113" t="s">
        <v>53</v>
      </c>
      <c r="B471" s="44" t="s">
        <v>966</v>
      </c>
      <c r="C471" s="37" t="s">
        <v>987</v>
      </c>
      <c r="D471" s="43"/>
      <c r="E471" s="28"/>
      <c r="F471" s="36"/>
      <c r="G471" s="115"/>
      <c r="H471" s="78"/>
      <c r="I471" s="53"/>
      <c r="J471" s="24" t="str">
        <f t="shared" ca="1" si="56"/>
        <v>LOCKED</v>
      </c>
      <c r="K471" s="15" t="str">
        <f t="shared" si="60"/>
        <v>E009150 mm, PVC</v>
      </c>
      <c r="L471" s="16" t="e">
        <f>MATCH(K471,'[6]Pay Items'!$K$1:$K$649,0)</f>
        <v>#N/A</v>
      </c>
      <c r="M471" s="17" t="str">
        <f t="shared" ca="1" si="57"/>
        <v>F0</v>
      </c>
      <c r="N471" s="17" t="str">
        <f t="shared" ca="1" si="58"/>
        <v>G</v>
      </c>
      <c r="O471" s="17" t="str">
        <f t="shared" ca="1" si="59"/>
        <v>C2</v>
      </c>
    </row>
    <row r="472" spans="1:15" s="25" customFormat="1" ht="43.9" customHeight="1" x14ac:dyDescent="0.3">
      <c r="A472" s="113" t="s">
        <v>54</v>
      </c>
      <c r="B472" s="65" t="s">
        <v>699</v>
      </c>
      <c r="C472" s="37" t="s">
        <v>1484</v>
      </c>
      <c r="D472" s="43"/>
      <c r="E472" s="28" t="s">
        <v>182</v>
      </c>
      <c r="F472" s="36"/>
      <c r="G472" s="112"/>
      <c r="H472" s="35">
        <f>ROUND(G472*F472,2)</f>
        <v>0</v>
      </c>
      <c r="I472" s="53" t="s">
        <v>1485</v>
      </c>
      <c r="J472" s="24" t="str">
        <f t="shared" ca="1" si="56"/>
        <v/>
      </c>
      <c r="K472" s="15" t="str">
        <f t="shared" si="60"/>
        <v>E010In a Trench, Class ^ Type ^ Bedding, Class 2 Backfillm</v>
      </c>
      <c r="L472" s="16" t="e">
        <f>MATCH(K472,'[6]Pay Items'!$K$1:$K$649,0)</f>
        <v>#N/A</v>
      </c>
      <c r="M472" s="17" t="str">
        <f t="shared" ca="1" si="57"/>
        <v>F0</v>
      </c>
      <c r="N472" s="17" t="str">
        <f t="shared" ca="1" si="58"/>
        <v>C2</v>
      </c>
      <c r="O472" s="17" t="str">
        <f t="shared" ca="1" si="59"/>
        <v>C2</v>
      </c>
    </row>
    <row r="473" spans="1:15" s="25" customFormat="1" ht="43.9" customHeight="1" x14ac:dyDescent="0.3">
      <c r="A473" s="113" t="s">
        <v>55</v>
      </c>
      <c r="B473" s="65" t="s">
        <v>701</v>
      </c>
      <c r="C473" s="37" t="s">
        <v>1486</v>
      </c>
      <c r="D473" s="43"/>
      <c r="E473" s="28" t="s">
        <v>182</v>
      </c>
      <c r="F473" s="36"/>
      <c r="G473" s="112"/>
      <c r="H473" s="35">
        <f>ROUND(G473*F473,2)</f>
        <v>0</v>
      </c>
      <c r="I473" s="53" t="s">
        <v>1487</v>
      </c>
      <c r="J473" s="24" t="str">
        <f t="shared" ca="1" si="56"/>
        <v/>
      </c>
      <c r="K473" s="15" t="str">
        <f t="shared" si="60"/>
        <v>E011Trenchless Installation, Class ^ Type ^ Bedding, Class ^ Backfillm</v>
      </c>
      <c r="L473" s="16" t="e">
        <f>MATCH(K473,'[6]Pay Items'!$K$1:$K$649,0)</f>
        <v>#N/A</v>
      </c>
      <c r="M473" s="17" t="str">
        <f t="shared" ca="1" si="57"/>
        <v>F0</v>
      </c>
      <c r="N473" s="17" t="str">
        <f t="shared" ca="1" si="58"/>
        <v>C2</v>
      </c>
      <c r="O473" s="17" t="str">
        <f t="shared" ca="1" si="59"/>
        <v>C2</v>
      </c>
    </row>
    <row r="474" spans="1:15" s="25" customFormat="1" ht="30" customHeight="1" x14ac:dyDescent="0.3">
      <c r="A474" s="113" t="s">
        <v>56</v>
      </c>
      <c r="B474" s="38" t="s">
        <v>134</v>
      </c>
      <c r="C474" s="37" t="s">
        <v>607</v>
      </c>
      <c r="D474" s="43" t="s">
        <v>11</v>
      </c>
      <c r="E474" s="28" t="s">
        <v>182</v>
      </c>
      <c r="F474" s="36"/>
      <c r="G474" s="112"/>
      <c r="H474" s="35">
        <f>ROUND(G474*F474,2)</f>
        <v>0</v>
      </c>
      <c r="I474" s="53"/>
      <c r="J474" s="24" t="str">
        <f t="shared" ca="1" si="56"/>
        <v/>
      </c>
      <c r="K474" s="15" t="str">
        <f t="shared" si="60"/>
        <v>E012Drainage Connection PipeCW 2130-R12m</v>
      </c>
      <c r="L474" s="16" t="e">
        <f>MATCH(K474,'[6]Pay Items'!$K$1:$K$649,0)</f>
        <v>#N/A</v>
      </c>
      <c r="M474" s="17" t="str">
        <f t="shared" ca="1" si="57"/>
        <v>F0</v>
      </c>
      <c r="N474" s="17" t="str">
        <f t="shared" ca="1" si="58"/>
        <v>C2</v>
      </c>
      <c r="O474" s="17" t="str">
        <f t="shared" ca="1" si="59"/>
        <v>C2</v>
      </c>
    </row>
    <row r="475" spans="1:15" s="25" customFormat="1" ht="30" customHeight="1" x14ac:dyDescent="0.3">
      <c r="A475" s="113" t="s">
        <v>57</v>
      </c>
      <c r="B475" s="38" t="s">
        <v>39</v>
      </c>
      <c r="C475" s="37" t="s">
        <v>421</v>
      </c>
      <c r="D475" s="43" t="s">
        <v>11</v>
      </c>
      <c r="E475" s="28"/>
      <c r="F475" s="36"/>
      <c r="G475" s="115"/>
      <c r="H475" s="78"/>
      <c r="I475" s="53"/>
      <c r="J475" s="24" t="str">
        <f t="shared" ca="1" si="56"/>
        <v>LOCKED</v>
      </c>
      <c r="K475" s="15" t="str">
        <f t="shared" si="60"/>
        <v>E013Sewer Service RisersCW 2130-R12</v>
      </c>
      <c r="L475" s="16" t="e">
        <f>MATCH(K475,'[6]Pay Items'!$K$1:$K$649,0)</f>
        <v>#N/A</v>
      </c>
      <c r="M475" s="17" t="str">
        <f t="shared" ca="1" si="57"/>
        <v>F0</v>
      </c>
      <c r="N475" s="17" t="str">
        <f t="shared" ca="1" si="58"/>
        <v>G</v>
      </c>
      <c r="O475" s="17" t="str">
        <f t="shared" ca="1" si="59"/>
        <v>C2</v>
      </c>
    </row>
    <row r="476" spans="1:15" s="25" customFormat="1" ht="30" customHeight="1" x14ac:dyDescent="0.3">
      <c r="A476" s="113" t="s">
        <v>58</v>
      </c>
      <c r="B476" s="44" t="s">
        <v>350</v>
      </c>
      <c r="C476" s="37" t="s">
        <v>1488</v>
      </c>
      <c r="D476" s="43"/>
      <c r="E476" s="28"/>
      <c r="F476" s="36"/>
      <c r="G476" s="115"/>
      <c r="H476" s="78"/>
      <c r="I476" s="53" t="s">
        <v>1489</v>
      </c>
      <c r="J476" s="24" t="str">
        <f t="shared" ca="1" si="56"/>
        <v>LOCKED</v>
      </c>
      <c r="K476" s="15" t="str">
        <f t="shared" si="60"/>
        <v>E014^ mm</v>
      </c>
      <c r="L476" s="16" t="e">
        <f>MATCH(K476,'[6]Pay Items'!$K$1:$K$649,0)</f>
        <v>#N/A</v>
      </c>
      <c r="M476" s="17" t="str">
        <f t="shared" ca="1" si="57"/>
        <v>F0</v>
      </c>
      <c r="N476" s="17" t="str">
        <f t="shared" ca="1" si="58"/>
        <v>G</v>
      </c>
      <c r="O476" s="17" t="str">
        <f t="shared" ca="1" si="59"/>
        <v>C2</v>
      </c>
    </row>
    <row r="477" spans="1:15" s="25" customFormat="1" ht="30" customHeight="1" x14ac:dyDescent="0.3">
      <c r="A477" s="113" t="s">
        <v>58</v>
      </c>
      <c r="B477" s="44" t="s">
        <v>966</v>
      </c>
      <c r="C477" s="37" t="s">
        <v>887</v>
      </c>
      <c r="D477" s="43"/>
      <c r="E477" s="28"/>
      <c r="F477" s="36"/>
      <c r="G477" s="115"/>
      <c r="H477" s="78"/>
      <c r="I477" s="53"/>
      <c r="J477" s="24" t="str">
        <f t="shared" ca="1" si="56"/>
        <v>LOCKED</v>
      </c>
      <c r="K477" s="15" t="str">
        <f t="shared" si="60"/>
        <v>E014150 mm</v>
      </c>
      <c r="L477" s="16" t="e">
        <f>MATCH(K477,'[6]Pay Items'!$K$1:$K$649,0)</f>
        <v>#N/A</v>
      </c>
      <c r="M477" s="17" t="str">
        <f t="shared" ca="1" si="57"/>
        <v>F0</v>
      </c>
      <c r="N477" s="17" t="str">
        <f t="shared" ca="1" si="58"/>
        <v>G</v>
      </c>
      <c r="O477" s="17" t="str">
        <f t="shared" ca="1" si="59"/>
        <v>C2</v>
      </c>
    </row>
    <row r="478" spans="1:15" s="25" customFormat="1" ht="30" customHeight="1" x14ac:dyDescent="0.3">
      <c r="A478" s="113" t="s">
        <v>59</v>
      </c>
      <c r="B478" s="65" t="s">
        <v>699</v>
      </c>
      <c r="C478" s="37" t="s">
        <v>723</v>
      </c>
      <c r="D478" s="43"/>
      <c r="E478" s="28" t="s">
        <v>183</v>
      </c>
      <c r="F478" s="79"/>
      <c r="G478" s="112"/>
      <c r="H478" s="35">
        <f>ROUND(G478*F478,2)</f>
        <v>0</v>
      </c>
      <c r="I478" s="53"/>
      <c r="J478" s="24" t="str">
        <f t="shared" ca="1" si="56"/>
        <v/>
      </c>
      <c r="K478" s="15" t="str">
        <f t="shared" si="60"/>
        <v>E015SD-014vert. m</v>
      </c>
      <c r="L478" s="16" t="e">
        <f>MATCH(K478,'[6]Pay Items'!$K$1:$K$649,0)</f>
        <v>#N/A</v>
      </c>
      <c r="M478" s="17" t="str">
        <f t="shared" ca="1" si="57"/>
        <v>F1</v>
      </c>
      <c r="N478" s="17" t="str">
        <f t="shared" ca="1" si="58"/>
        <v>C2</v>
      </c>
      <c r="O478" s="17" t="str">
        <f t="shared" ca="1" si="59"/>
        <v>C2</v>
      </c>
    </row>
    <row r="479" spans="1:15" s="25" customFormat="1" ht="30" customHeight="1" x14ac:dyDescent="0.3">
      <c r="A479" s="113" t="s">
        <v>60</v>
      </c>
      <c r="B479" s="65" t="s">
        <v>701</v>
      </c>
      <c r="C479" s="37" t="s">
        <v>724</v>
      </c>
      <c r="D479" s="43"/>
      <c r="E479" s="28" t="s">
        <v>183</v>
      </c>
      <c r="F479" s="79"/>
      <c r="G479" s="112"/>
      <c r="H479" s="35">
        <f>ROUND(G479*F479,2)</f>
        <v>0</v>
      </c>
      <c r="I479" s="53"/>
      <c r="J479" s="24" t="str">
        <f t="shared" ca="1" si="56"/>
        <v/>
      </c>
      <c r="K479" s="15" t="str">
        <f t="shared" si="60"/>
        <v>E016SD-015vert. m</v>
      </c>
      <c r="L479" s="16" t="e">
        <f>MATCH(K479,'[6]Pay Items'!$K$1:$K$649,0)</f>
        <v>#N/A</v>
      </c>
      <c r="M479" s="17" t="str">
        <f t="shared" ca="1" si="57"/>
        <v>F1</v>
      </c>
      <c r="N479" s="17" t="str">
        <f t="shared" ca="1" si="58"/>
        <v>C2</v>
      </c>
      <c r="O479" s="17" t="str">
        <f t="shared" ca="1" si="59"/>
        <v>C2</v>
      </c>
    </row>
    <row r="480" spans="1:15" s="25" customFormat="1" ht="30" customHeight="1" x14ac:dyDescent="0.3">
      <c r="A480" s="113" t="s">
        <v>61</v>
      </c>
      <c r="B480" s="38" t="s">
        <v>40</v>
      </c>
      <c r="C480" s="37" t="s">
        <v>597</v>
      </c>
      <c r="D480" s="43" t="s">
        <v>11</v>
      </c>
      <c r="E480" s="28"/>
      <c r="F480" s="36"/>
      <c r="G480" s="115"/>
      <c r="H480" s="78"/>
      <c r="I480" s="53" t="s">
        <v>1209</v>
      </c>
      <c r="J480" s="24" t="str">
        <f t="shared" ca="1" si="56"/>
        <v>LOCKED</v>
      </c>
      <c r="K480" s="15" t="str">
        <f t="shared" si="60"/>
        <v>E017Sewer Repair - Up to 3.0 Meters LongCW 2130-R12</v>
      </c>
      <c r="L480" s="16" t="e">
        <f>MATCH(K480,'[6]Pay Items'!$K$1:$K$649,0)</f>
        <v>#N/A</v>
      </c>
      <c r="M480" s="17" t="str">
        <f t="shared" ca="1" si="57"/>
        <v>F0</v>
      </c>
      <c r="N480" s="17" t="str">
        <f t="shared" ca="1" si="58"/>
        <v>G</v>
      </c>
      <c r="O480" s="17" t="str">
        <f t="shared" ca="1" si="59"/>
        <v>C2</v>
      </c>
    </row>
    <row r="481" spans="1:15" s="25" customFormat="1" ht="30" customHeight="1" x14ac:dyDescent="0.3">
      <c r="A481" s="113" t="s">
        <v>1014</v>
      </c>
      <c r="B481" s="44" t="s">
        <v>966</v>
      </c>
      <c r="C481" s="37" t="s">
        <v>887</v>
      </c>
      <c r="D481" s="43"/>
      <c r="E481" s="28"/>
      <c r="F481" s="36"/>
      <c r="G481" s="115"/>
      <c r="H481" s="78"/>
      <c r="I481" s="53"/>
      <c r="J481" s="24" t="str">
        <f t="shared" ca="1" si="56"/>
        <v>LOCKED</v>
      </c>
      <c r="K481" s="15" t="str">
        <f t="shared" si="60"/>
        <v>E017A150 mm</v>
      </c>
      <c r="L481" s="16" t="e">
        <f>MATCH(K481,'[6]Pay Items'!$K$1:$K$649,0)</f>
        <v>#N/A</v>
      </c>
      <c r="M481" s="17" t="str">
        <f t="shared" ca="1" si="57"/>
        <v>F0</v>
      </c>
      <c r="N481" s="17" t="str">
        <f t="shared" ca="1" si="58"/>
        <v>G</v>
      </c>
      <c r="O481" s="17" t="str">
        <f t="shared" ca="1" si="59"/>
        <v>C2</v>
      </c>
    </row>
    <row r="482" spans="1:15" s="25" customFormat="1" ht="30" customHeight="1" x14ac:dyDescent="0.3">
      <c r="A482" s="113" t="s">
        <v>1015</v>
      </c>
      <c r="B482" s="65" t="s">
        <v>699</v>
      </c>
      <c r="C482" s="37" t="s">
        <v>1490</v>
      </c>
      <c r="D482" s="43"/>
      <c r="E482" s="28" t="s">
        <v>181</v>
      </c>
      <c r="F482" s="36"/>
      <c r="G482" s="112"/>
      <c r="H482" s="35">
        <f>ROUND(G482*F482,2)</f>
        <v>0</v>
      </c>
      <c r="I482" s="80"/>
      <c r="J482" s="24" t="str">
        <f t="shared" ca="1" si="56"/>
        <v/>
      </c>
      <c r="K482" s="15" t="str">
        <f t="shared" si="60"/>
        <v>E017BClass ^ Backfilleach</v>
      </c>
      <c r="L482" s="16" t="e">
        <f>MATCH(K482,'[6]Pay Items'!$K$1:$K$649,0)</f>
        <v>#N/A</v>
      </c>
      <c r="M482" s="17" t="str">
        <f t="shared" ca="1" si="57"/>
        <v>F0</v>
      </c>
      <c r="N482" s="17" t="str">
        <f t="shared" ca="1" si="58"/>
        <v>C2</v>
      </c>
      <c r="O482" s="17" t="str">
        <f t="shared" ca="1" si="59"/>
        <v>C2</v>
      </c>
    </row>
    <row r="483" spans="1:15" s="25" customFormat="1" ht="30" customHeight="1" x14ac:dyDescent="0.3">
      <c r="A483" s="113" t="s">
        <v>1016</v>
      </c>
      <c r="B483" s="44" t="s">
        <v>966</v>
      </c>
      <c r="C483" s="37" t="s">
        <v>1005</v>
      </c>
      <c r="D483" s="43"/>
      <c r="E483" s="28"/>
      <c r="F483" s="36"/>
      <c r="G483" s="115"/>
      <c r="H483" s="78"/>
      <c r="I483" s="53"/>
      <c r="J483" s="24" t="str">
        <f t="shared" ca="1" si="56"/>
        <v>LOCKED</v>
      </c>
      <c r="K483" s="15" t="str">
        <f t="shared" si="60"/>
        <v>E017C200 mm</v>
      </c>
      <c r="L483" s="16" t="e">
        <f>MATCH(K483,'[6]Pay Items'!$K$1:$K$649,0)</f>
        <v>#N/A</v>
      </c>
      <c r="M483" s="17" t="str">
        <f t="shared" ca="1" si="57"/>
        <v>F0</v>
      </c>
      <c r="N483" s="17" t="str">
        <f t="shared" ca="1" si="58"/>
        <v>G</v>
      </c>
      <c r="O483" s="17" t="str">
        <f t="shared" ca="1" si="59"/>
        <v>C2</v>
      </c>
    </row>
    <row r="484" spans="1:15" s="25" customFormat="1" ht="30" customHeight="1" x14ac:dyDescent="0.3">
      <c r="A484" s="113" t="s">
        <v>1017</v>
      </c>
      <c r="B484" s="65" t="s">
        <v>699</v>
      </c>
      <c r="C484" s="37" t="s">
        <v>1490</v>
      </c>
      <c r="D484" s="43"/>
      <c r="E484" s="28" t="s">
        <v>181</v>
      </c>
      <c r="F484" s="36"/>
      <c r="G484" s="112"/>
      <c r="H484" s="35">
        <f>ROUND(G484*F484,2)</f>
        <v>0</v>
      </c>
      <c r="I484" s="80"/>
      <c r="J484" s="24" t="str">
        <f t="shared" ca="1" si="56"/>
        <v/>
      </c>
      <c r="K484" s="15" t="str">
        <f t="shared" si="60"/>
        <v>E017DClass ^ Backfilleach</v>
      </c>
      <c r="L484" s="16" t="e">
        <f>MATCH(K484,'[6]Pay Items'!$K$1:$K$649,0)</f>
        <v>#N/A</v>
      </c>
      <c r="M484" s="17" t="str">
        <f t="shared" ca="1" si="57"/>
        <v>F0</v>
      </c>
      <c r="N484" s="17" t="str">
        <f t="shared" ca="1" si="58"/>
        <v>C2</v>
      </c>
      <c r="O484" s="17" t="str">
        <f t="shared" ca="1" si="59"/>
        <v>C2</v>
      </c>
    </row>
    <row r="485" spans="1:15" s="25" customFormat="1" ht="30" customHeight="1" x14ac:dyDescent="0.3">
      <c r="A485" s="113" t="s">
        <v>1018</v>
      </c>
      <c r="B485" s="44" t="s">
        <v>966</v>
      </c>
      <c r="C485" s="37" t="s">
        <v>1006</v>
      </c>
      <c r="D485" s="43"/>
      <c r="E485" s="28"/>
      <c r="F485" s="36"/>
      <c r="G485" s="115"/>
      <c r="H485" s="78"/>
      <c r="I485" s="53"/>
      <c r="J485" s="24" t="str">
        <f t="shared" ca="1" si="56"/>
        <v>LOCKED</v>
      </c>
      <c r="K485" s="15" t="str">
        <f t="shared" si="60"/>
        <v>E017E250 mm</v>
      </c>
      <c r="L485" s="16" t="e">
        <f>MATCH(K485,'[6]Pay Items'!$K$1:$K$649,0)</f>
        <v>#N/A</v>
      </c>
      <c r="M485" s="17" t="str">
        <f t="shared" ca="1" si="57"/>
        <v>F0</v>
      </c>
      <c r="N485" s="17" t="str">
        <f t="shared" ca="1" si="58"/>
        <v>G</v>
      </c>
      <c r="O485" s="17" t="str">
        <f t="shared" ca="1" si="59"/>
        <v>C2</v>
      </c>
    </row>
    <row r="486" spans="1:15" s="25" customFormat="1" ht="30" customHeight="1" x14ac:dyDescent="0.3">
      <c r="A486" s="113" t="s">
        <v>1019</v>
      </c>
      <c r="B486" s="65" t="s">
        <v>699</v>
      </c>
      <c r="C486" s="37" t="s">
        <v>1490</v>
      </c>
      <c r="D486" s="43"/>
      <c r="E486" s="28" t="s">
        <v>181</v>
      </c>
      <c r="F486" s="36"/>
      <c r="G486" s="112"/>
      <c r="H486" s="35">
        <f>ROUND(G486*F486,2)</f>
        <v>0</v>
      </c>
      <c r="I486" s="80"/>
      <c r="J486" s="24" t="str">
        <f t="shared" ca="1" si="56"/>
        <v/>
      </c>
      <c r="K486" s="15" t="str">
        <f t="shared" si="60"/>
        <v>E017FClass ^ Backfilleach</v>
      </c>
      <c r="L486" s="16" t="e">
        <f>MATCH(K486,'[6]Pay Items'!$K$1:$K$649,0)</f>
        <v>#N/A</v>
      </c>
      <c r="M486" s="17" t="str">
        <f t="shared" ca="1" si="57"/>
        <v>F0</v>
      </c>
      <c r="N486" s="17" t="str">
        <f t="shared" ca="1" si="58"/>
        <v>C2</v>
      </c>
      <c r="O486" s="17" t="str">
        <f t="shared" ca="1" si="59"/>
        <v>C2</v>
      </c>
    </row>
    <row r="487" spans="1:15" s="25" customFormat="1" ht="30" customHeight="1" x14ac:dyDescent="0.3">
      <c r="A487" s="113" t="s">
        <v>1020</v>
      </c>
      <c r="B487" s="44" t="s">
        <v>966</v>
      </c>
      <c r="C487" s="37" t="s">
        <v>988</v>
      </c>
      <c r="D487" s="43"/>
      <c r="E487" s="28"/>
      <c r="F487" s="36"/>
      <c r="G487" s="115"/>
      <c r="H487" s="78"/>
      <c r="I487" s="53"/>
      <c r="J487" s="24" t="str">
        <f t="shared" ca="1" si="56"/>
        <v>LOCKED</v>
      </c>
      <c r="K487" s="15" t="str">
        <f t="shared" si="60"/>
        <v>E017G300 mm</v>
      </c>
      <c r="L487" s="16" t="e">
        <f>MATCH(K487,'[6]Pay Items'!$K$1:$K$649,0)</f>
        <v>#N/A</v>
      </c>
      <c r="M487" s="17" t="str">
        <f t="shared" ca="1" si="57"/>
        <v>F0</v>
      </c>
      <c r="N487" s="17" t="str">
        <f t="shared" ca="1" si="58"/>
        <v>G</v>
      </c>
      <c r="O487" s="17" t="str">
        <f t="shared" ca="1" si="59"/>
        <v>C2</v>
      </c>
    </row>
    <row r="488" spans="1:15" s="25" customFormat="1" ht="30" customHeight="1" x14ac:dyDescent="0.3">
      <c r="A488" s="113" t="s">
        <v>1021</v>
      </c>
      <c r="B488" s="65" t="s">
        <v>699</v>
      </c>
      <c r="C488" s="37" t="s">
        <v>1490</v>
      </c>
      <c r="D488" s="43"/>
      <c r="E488" s="28" t="s">
        <v>181</v>
      </c>
      <c r="F488" s="36"/>
      <c r="G488" s="112"/>
      <c r="H488" s="35">
        <f>ROUND(G488*F488,2)</f>
        <v>0</v>
      </c>
      <c r="I488" s="80"/>
      <c r="J488" s="24" t="str">
        <f t="shared" ca="1" si="56"/>
        <v/>
      </c>
      <c r="K488" s="15" t="str">
        <f t="shared" si="60"/>
        <v>E017HClass ^ Backfilleach</v>
      </c>
      <c r="L488" s="16" t="e">
        <f>MATCH(K488,'[6]Pay Items'!$K$1:$K$649,0)</f>
        <v>#N/A</v>
      </c>
      <c r="M488" s="17" t="str">
        <f t="shared" ca="1" si="57"/>
        <v>F0</v>
      </c>
      <c r="N488" s="17" t="str">
        <f t="shared" ca="1" si="58"/>
        <v>C2</v>
      </c>
      <c r="O488" s="17" t="str">
        <f t="shared" ca="1" si="59"/>
        <v>C2</v>
      </c>
    </row>
    <row r="489" spans="1:15" s="25" customFormat="1" ht="30" customHeight="1" x14ac:dyDescent="0.3">
      <c r="A489" s="113" t="s">
        <v>1022</v>
      </c>
      <c r="B489" s="44" t="s">
        <v>966</v>
      </c>
      <c r="C489" s="37" t="s">
        <v>1039</v>
      </c>
      <c r="D489" s="43"/>
      <c r="E489" s="28"/>
      <c r="F489" s="36"/>
      <c r="G489" s="115"/>
      <c r="H489" s="78"/>
      <c r="I489" s="53"/>
      <c r="J489" s="24" t="str">
        <f t="shared" ca="1" si="56"/>
        <v>LOCKED</v>
      </c>
      <c r="K489" s="15" t="str">
        <f t="shared" si="60"/>
        <v>E017I375mm</v>
      </c>
      <c r="L489" s="16" t="e">
        <f>MATCH(K489,'[6]Pay Items'!$K$1:$K$649,0)</f>
        <v>#N/A</v>
      </c>
      <c r="M489" s="17" t="str">
        <f t="shared" ca="1" si="57"/>
        <v>F0</v>
      </c>
      <c r="N489" s="17" t="str">
        <f t="shared" ca="1" si="58"/>
        <v>G</v>
      </c>
      <c r="O489" s="17" t="str">
        <f t="shared" ca="1" si="59"/>
        <v>C2</v>
      </c>
    </row>
    <row r="490" spans="1:15" s="25" customFormat="1" ht="30" customHeight="1" x14ac:dyDescent="0.3">
      <c r="A490" s="113" t="s">
        <v>1023</v>
      </c>
      <c r="B490" s="65" t="s">
        <v>699</v>
      </c>
      <c r="C490" s="37" t="s">
        <v>1490</v>
      </c>
      <c r="D490" s="43"/>
      <c r="E490" s="28" t="s">
        <v>181</v>
      </c>
      <c r="F490" s="36"/>
      <c r="G490" s="112"/>
      <c r="H490" s="35">
        <f>ROUND(G490*F490,2)</f>
        <v>0</v>
      </c>
      <c r="I490" s="80"/>
      <c r="J490" s="24" t="str">
        <f t="shared" ca="1" si="56"/>
        <v/>
      </c>
      <c r="K490" s="15" t="str">
        <f t="shared" si="60"/>
        <v>E017JClass ^ Backfilleach</v>
      </c>
      <c r="L490" s="16" t="e">
        <f>MATCH(K490,'[6]Pay Items'!$K$1:$K$649,0)</f>
        <v>#N/A</v>
      </c>
      <c r="M490" s="17" t="str">
        <f t="shared" ca="1" si="57"/>
        <v>F0</v>
      </c>
      <c r="N490" s="17" t="str">
        <f t="shared" ca="1" si="58"/>
        <v>C2</v>
      </c>
      <c r="O490" s="17" t="str">
        <f t="shared" ca="1" si="59"/>
        <v>C2</v>
      </c>
    </row>
    <row r="491" spans="1:15" s="25" customFormat="1" ht="30" customHeight="1" x14ac:dyDescent="0.3">
      <c r="A491" s="113" t="s">
        <v>1040</v>
      </c>
      <c r="B491" s="44" t="s">
        <v>966</v>
      </c>
      <c r="C491" s="37" t="s">
        <v>1007</v>
      </c>
      <c r="D491" s="43"/>
      <c r="E491" s="28"/>
      <c r="F491" s="36"/>
      <c r="G491" s="115"/>
      <c r="H491" s="78"/>
      <c r="I491" s="53"/>
      <c r="J491" s="24" t="str">
        <f t="shared" ca="1" si="56"/>
        <v>LOCKED</v>
      </c>
      <c r="K491" s="15" t="str">
        <f t="shared" si="60"/>
        <v>E017K450 mm</v>
      </c>
      <c r="L491" s="16" t="e">
        <f>MATCH(K491,'[6]Pay Items'!$K$1:$K$649,0)</f>
        <v>#N/A</v>
      </c>
      <c r="M491" s="17" t="str">
        <f t="shared" ca="1" si="57"/>
        <v>F0</v>
      </c>
      <c r="N491" s="17" t="str">
        <f t="shared" ca="1" si="58"/>
        <v>G</v>
      </c>
      <c r="O491" s="17" t="str">
        <f t="shared" ca="1" si="59"/>
        <v>C2</v>
      </c>
    </row>
    <row r="492" spans="1:15" s="25" customFormat="1" ht="30" customHeight="1" x14ac:dyDescent="0.3">
      <c r="A492" s="113" t="s">
        <v>1041</v>
      </c>
      <c r="B492" s="65" t="s">
        <v>699</v>
      </c>
      <c r="C492" s="37" t="s">
        <v>1490</v>
      </c>
      <c r="D492" s="43"/>
      <c r="E492" s="28" t="s">
        <v>181</v>
      </c>
      <c r="F492" s="36"/>
      <c r="G492" s="112"/>
      <c r="H492" s="35">
        <f>ROUND(G492*F492,2)</f>
        <v>0</v>
      </c>
      <c r="I492" s="80"/>
      <c r="J492" s="24" t="str">
        <f t="shared" ca="1" si="56"/>
        <v/>
      </c>
      <c r="K492" s="15" t="str">
        <f t="shared" si="60"/>
        <v>E017LClass ^ Backfilleach</v>
      </c>
      <c r="L492" s="16" t="e">
        <f>MATCH(K492,'[6]Pay Items'!$K$1:$K$649,0)</f>
        <v>#N/A</v>
      </c>
      <c r="M492" s="17" t="str">
        <f t="shared" ca="1" si="57"/>
        <v>F0</v>
      </c>
      <c r="N492" s="17" t="str">
        <f t="shared" ca="1" si="58"/>
        <v>C2</v>
      </c>
      <c r="O492" s="17" t="str">
        <f t="shared" ca="1" si="59"/>
        <v>C2</v>
      </c>
    </row>
    <row r="493" spans="1:15" s="25" customFormat="1" ht="30" customHeight="1" x14ac:dyDescent="0.3">
      <c r="A493" s="113" t="s">
        <v>1042</v>
      </c>
      <c r="B493" s="44" t="s">
        <v>966</v>
      </c>
      <c r="C493" s="37" t="s">
        <v>1008</v>
      </c>
      <c r="D493" s="43"/>
      <c r="E493" s="28"/>
      <c r="F493" s="36"/>
      <c r="G493" s="115"/>
      <c r="H493" s="78"/>
      <c r="I493" s="53"/>
      <c r="J493" s="24" t="str">
        <f t="shared" ca="1" si="56"/>
        <v>LOCKED</v>
      </c>
      <c r="K493" s="15" t="str">
        <f t="shared" si="60"/>
        <v>E017M600 mm</v>
      </c>
      <c r="L493" s="16" t="e">
        <f>MATCH(K493,'[6]Pay Items'!$K$1:$K$649,0)</f>
        <v>#N/A</v>
      </c>
      <c r="M493" s="17" t="str">
        <f t="shared" ca="1" si="57"/>
        <v>F0</v>
      </c>
      <c r="N493" s="17" t="str">
        <f t="shared" ca="1" si="58"/>
        <v>G</v>
      </c>
      <c r="O493" s="17" t="str">
        <f t="shared" ca="1" si="59"/>
        <v>C2</v>
      </c>
    </row>
    <row r="494" spans="1:15" s="25" customFormat="1" ht="30" customHeight="1" x14ac:dyDescent="0.3">
      <c r="A494" s="113" t="s">
        <v>1043</v>
      </c>
      <c r="B494" s="65" t="s">
        <v>699</v>
      </c>
      <c r="C494" s="37" t="s">
        <v>1490</v>
      </c>
      <c r="D494" s="43"/>
      <c r="E494" s="28" t="s">
        <v>181</v>
      </c>
      <c r="F494" s="36"/>
      <c r="G494" s="112"/>
      <c r="H494" s="35">
        <f>ROUND(G494*F494,2)</f>
        <v>0</v>
      </c>
      <c r="I494" s="80"/>
      <c r="J494" s="24" t="str">
        <f t="shared" ca="1" si="56"/>
        <v/>
      </c>
      <c r="K494" s="15" t="str">
        <f t="shared" si="60"/>
        <v>E017NClass ^ Backfilleach</v>
      </c>
      <c r="L494" s="16" t="e">
        <f>MATCH(K494,'[6]Pay Items'!$K$1:$K$649,0)</f>
        <v>#N/A</v>
      </c>
      <c r="M494" s="17" t="str">
        <f t="shared" ca="1" si="57"/>
        <v>F0</v>
      </c>
      <c r="N494" s="17" t="str">
        <f t="shared" ca="1" si="58"/>
        <v>C2</v>
      </c>
      <c r="O494" s="17" t="str">
        <f t="shared" ca="1" si="59"/>
        <v>C2</v>
      </c>
    </row>
    <row r="495" spans="1:15" s="25" customFormat="1" ht="30" customHeight="1" x14ac:dyDescent="0.3">
      <c r="A495" s="113" t="s">
        <v>62</v>
      </c>
      <c r="B495" s="44" t="s">
        <v>350</v>
      </c>
      <c r="C495" s="37" t="s">
        <v>1488</v>
      </c>
      <c r="D495" s="43"/>
      <c r="E495" s="28"/>
      <c r="F495" s="36"/>
      <c r="G495" s="115"/>
      <c r="H495" s="78"/>
      <c r="I495" s="53" t="s">
        <v>1491</v>
      </c>
      <c r="J495" s="24" t="str">
        <f t="shared" ca="1" si="56"/>
        <v>LOCKED</v>
      </c>
      <c r="K495" s="15" t="str">
        <f t="shared" si="60"/>
        <v>E018^ mm</v>
      </c>
      <c r="L495" s="16" t="e">
        <f>MATCH(K495,'[6]Pay Items'!$K$1:$K$649,0)</f>
        <v>#N/A</v>
      </c>
      <c r="M495" s="17" t="str">
        <f t="shared" ca="1" si="57"/>
        <v>F0</v>
      </c>
      <c r="N495" s="17" t="str">
        <f t="shared" ca="1" si="58"/>
        <v>G</v>
      </c>
      <c r="O495" s="17" t="str">
        <f t="shared" ca="1" si="59"/>
        <v>C2</v>
      </c>
    </row>
    <row r="496" spans="1:15" s="25" customFormat="1" ht="30" customHeight="1" x14ac:dyDescent="0.3">
      <c r="A496" s="113" t="s">
        <v>63</v>
      </c>
      <c r="B496" s="65" t="s">
        <v>699</v>
      </c>
      <c r="C496" s="37" t="s">
        <v>1490</v>
      </c>
      <c r="D496" s="43"/>
      <c r="E496" s="28" t="s">
        <v>181</v>
      </c>
      <c r="F496" s="36"/>
      <c r="G496" s="112"/>
      <c r="H496" s="35">
        <f>ROUND(G496*F496,2)</f>
        <v>0</v>
      </c>
      <c r="I496" s="80"/>
      <c r="J496" s="24" t="str">
        <f t="shared" ca="1" si="56"/>
        <v/>
      </c>
      <c r="K496" s="15" t="str">
        <f t="shared" si="60"/>
        <v>E019Class ^ Backfilleach</v>
      </c>
      <c r="L496" s="16" t="e">
        <f>MATCH(K496,'[6]Pay Items'!$K$1:$K$649,0)</f>
        <v>#N/A</v>
      </c>
      <c r="M496" s="17" t="str">
        <f t="shared" ca="1" si="57"/>
        <v>F0</v>
      </c>
      <c r="N496" s="17" t="str">
        <f t="shared" ca="1" si="58"/>
        <v>C2</v>
      </c>
      <c r="O496" s="17" t="str">
        <f t="shared" ca="1" si="59"/>
        <v>C2</v>
      </c>
    </row>
    <row r="497" spans="1:15" s="25" customFormat="1" ht="45.75" customHeight="1" x14ac:dyDescent="0.3">
      <c r="A497" s="113" t="s">
        <v>64</v>
      </c>
      <c r="B497" s="38" t="s">
        <v>41</v>
      </c>
      <c r="C497" s="37" t="s">
        <v>674</v>
      </c>
      <c r="D497" s="43" t="s">
        <v>11</v>
      </c>
      <c r="E497" s="28"/>
      <c r="F497" s="36"/>
      <c r="G497" s="115"/>
      <c r="H497" s="78"/>
      <c r="I497" s="53" t="s">
        <v>1209</v>
      </c>
      <c r="J497" s="24" t="str">
        <f t="shared" ca="1" si="56"/>
        <v>LOCKED</v>
      </c>
      <c r="K497" s="15" t="str">
        <f t="shared" si="60"/>
        <v>E020Sewer Repair - In Addition to First 3.0 MetersCW 2130-R12</v>
      </c>
      <c r="L497" s="16" t="e">
        <f>MATCH(K497,'[6]Pay Items'!$K$1:$K$649,0)</f>
        <v>#N/A</v>
      </c>
      <c r="M497" s="17" t="str">
        <f t="shared" ca="1" si="57"/>
        <v>F0</v>
      </c>
      <c r="N497" s="17" t="str">
        <f t="shared" ca="1" si="58"/>
        <v>G</v>
      </c>
      <c r="O497" s="17" t="str">
        <f t="shared" ca="1" si="59"/>
        <v>C2</v>
      </c>
    </row>
    <row r="498" spans="1:15" s="25" customFormat="1" ht="30" customHeight="1" x14ac:dyDescent="0.3">
      <c r="A498" s="113" t="s">
        <v>1024</v>
      </c>
      <c r="B498" s="65" t="s">
        <v>350</v>
      </c>
      <c r="C498" s="37" t="s">
        <v>1044</v>
      </c>
      <c r="D498" s="43"/>
      <c r="E498" s="28"/>
      <c r="F498" s="36"/>
      <c r="G498" s="115"/>
      <c r="H498" s="78"/>
      <c r="I498" s="53"/>
      <c r="J498" s="24" t="str">
        <f t="shared" ca="1" si="56"/>
        <v>LOCKED</v>
      </c>
      <c r="K498" s="15" t="str">
        <f t="shared" si="60"/>
        <v>E020A150 mm</v>
      </c>
      <c r="L498" s="16" t="e">
        <f>MATCH(K498,'[6]Pay Items'!$K$1:$K$649,0)</f>
        <v>#N/A</v>
      </c>
      <c r="M498" s="17" t="str">
        <f t="shared" ca="1" si="57"/>
        <v>F0</v>
      </c>
      <c r="N498" s="17" t="str">
        <f t="shared" ca="1" si="58"/>
        <v>G</v>
      </c>
      <c r="O498" s="17" t="str">
        <f t="shared" ca="1" si="59"/>
        <v>C2</v>
      </c>
    </row>
    <row r="499" spans="1:15" s="25" customFormat="1" ht="30" customHeight="1" x14ac:dyDescent="0.3">
      <c r="A499" s="113" t="s">
        <v>1025</v>
      </c>
      <c r="B499" s="65" t="s">
        <v>699</v>
      </c>
      <c r="C499" s="37" t="s">
        <v>1490</v>
      </c>
      <c r="D499" s="43"/>
      <c r="E499" s="28" t="s">
        <v>182</v>
      </c>
      <c r="F499" s="36"/>
      <c r="G499" s="112"/>
      <c r="H499" s="35">
        <f>ROUND(G499*F499,2)</f>
        <v>0</v>
      </c>
      <c r="I499" s="53" t="s">
        <v>1492</v>
      </c>
      <c r="J499" s="24" t="str">
        <f t="shared" ca="1" si="56"/>
        <v/>
      </c>
      <c r="K499" s="15" t="str">
        <f t="shared" si="60"/>
        <v>E020BClass ^ Backfillm</v>
      </c>
      <c r="L499" s="16" t="e">
        <f>MATCH(K499,'[6]Pay Items'!$K$1:$K$649,0)</f>
        <v>#N/A</v>
      </c>
      <c r="M499" s="17" t="str">
        <f t="shared" ca="1" si="57"/>
        <v>F0</v>
      </c>
      <c r="N499" s="17" t="str">
        <f t="shared" ca="1" si="58"/>
        <v>C2</v>
      </c>
      <c r="O499" s="17" t="str">
        <f t="shared" ca="1" si="59"/>
        <v>C2</v>
      </c>
    </row>
    <row r="500" spans="1:15" s="25" customFormat="1" ht="30" customHeight="1" x14ac:dyDescent="0.3">
      <c r="A500" s="113" t="s">
        <v>1026</v>
      </c>
      <c r="B500" s="65" t="s">
        <v>350</v>
      </c>
      <c r="C500" s="37" t="s">
        <v>1005</v>
      </c>
      <c r="D500" s="43"/>
      <c r="E500" s="28"/>
      <c r="F500" s="36"/>
      <c r="G500" s="115"/>
      <c r="H500" s="78"/>
      <c r="I500" s="53"/>
      <c r="J500" s="24" t="str">
        <f t="shared" ca="1" si="56"/>
        <v>LOCKED</v>
      </c>
      <c r="K500" s="15" t="str">
        <f t="shared" si="60"/>
        <v>E020C200 mm</v>
      </c>
      <c r="L500" s="16" t="e">
        <f>MATCH(K500,'[6]Pay Items'!$K$1:$K$649,0)</f>
        <v>#N/A</v>
      </c>
      <c r="M500" s="17" t="str">
        <f t="shared" ca="1" si="57"/>
        <v>F0</v>
      </c>
      <c r="N500" s="17" t="str">
        <f t="shared" ca="1" si="58"/>
        <v>G</v>
      </c>
      <c r="O500" s="17" t="str">
        <f t="shared" ca="1" si="59"/>
        <v>C2</v>
      </c>
    </row>
    <row r="501" spans="1:15" s="25" customFormat="1" ht="30" customHeight="1" x14ac:dyDescent="0.3">
      <c r="A501" s="113" t="s">
        <v>1027</v>
      </c>
      <c r="B501" s="65" t="s">
        <v>699</v>
      </c>
      <c r="C501" s="37" t="s">
        <v>1490</v>
      </c>
      <c r="D501" s="43"/>
      <c r="E501" s="28" t="s">
        <v>182</v>
      </c>
      <c r="F501" s="36"/>
      <c r="G501" s="112"/>
      <c r="H501" s="35">
        <f>ROUND(G501*F501,2)</f>
        <v>0</v>
      </c>
      <c r="I501" s="53" t="s">
        <v>1492</v>
      </c>
      <c r="J501" s="24" t="str">
        <f t="shared" ca="1" si="56"/>
        <v/>
      </c>
      <c r="K501" s="15" t="str">
        <f t="shared" si="60"/>
        <v>E020DClass ^ Backfillm</v>
      </c>
      <c r="L501" s="16" t="e">
        <f>MATCH(K501,'[6]Pay Items'!$K$1:$K$649,0)</f>
        <v>#N/A</v>
      </c>
      <c r="M501" s="17" t="str">
        <f t="shared" ca="1" si="57"/>
        <v>F0</v>
      </c>
      <c r="N501" s="17" t="str">
        <f t="shared" ca="1" si="58"/>
        <v>C2</v>
      </c>
      <c r="O501" s="17" t="str">
        <f t="shared" ca="1" si="59"/>
        <v>C2</v>
      </c>
    </row>
    <row r="502" spans="1:15" s="25" customFormat="1" ht="30" customHeight="1" x14ac:dyDescent="0.3">
      <c r="A502" s="113" t="s">
        <v>1028</v>
      </c>
      <c r="B502" s="65" t="s">
        <v>350</v>
      </c>
      <c r="C502" s="37" t="s">
        <v>1011</v>
      </c>
      <c r="D502" s="43"/>
      <c r="E502" s="28"/>
      <c r="F502" s="36"/>
      <c r="G502" s="115"/>
      <c r="H502" s="78"/>
      <c r="I502" s="53"/>
      <c r="J502" s="24" t="str">
        <f t="shared" ca="1" si="56"/>
        <v>LOCKED</v>
      </c>
      <c r="K502" s="15" t="str">
        <f t="shared" si="60"/>
        <v>E020E250 mm</v>
      </c>
      <c r="L502" s="16" t="e">
        <f>MATCH(K502,'[6]Pay Items'!$K$1:$K$649,0)</f>
        <v>#N/A</v>
      </c>
      <c r="M502" s="17" t="str">
        <f t="shared" ca="1" si="57"/>
        <v>F0</v>
      </c>
      <c r="N502" s="17" t="str">
        <f t="shared" ca="1" si="58"/>
        <v>G</v>
      </c>
      <c r="O502" s="17" t="str">
        <f t="shared" ca="1" si="59"/>
        <v>C2</v>
      </c>
    </row>
    <row r="503" spans="1:15" s="25" customFormat="1" ht="30" customHeight="1" x14ac:dyDescent="0.3">
      <c r="A503" s="113" t="s">
        <v>1029</v>
      </c>
      <c r="B503" s="65" t="s">
        <v>699</v>
      </c>
      <c r="C503" s="37" t="s">
        <v>1490</v>
      </c>
      <c r="D503" s="43"/>
      <c r="E503" s="28" t="s">
        <v>182</v>
      </c>
      <c r="F503" s="36"/>
      <c r="G503" s="112"/>
      <c r="H503" s="35">
        <f>ROUND(G503*F503,2)</f>
        <v>0</v>
      </c>
      <c r="I503" s="53" t="s">
        <v>1492</v>
      </c>
      <c r="J503" s="24" t="str">
        <f t="shared" ca="1" si="56"/>
        <v/>
      </c>
      <c r="K503" s="15" t="str">
        <f t="shared" si="60"/>
        <v>E020FClass ^ Backfillm</v>
      </c>
      <c r="L503" s="16" t="e">
        <f>MATCH(K503,'[6]Pay Items'!$K$1:$K$649,0)</f>
        <v>#N/A</v>
      </c>
      <c r="M503" s="17" t="str">
        <f t="shared" ca="1" si="57"/>
        <v>F0</v>
      </c>
      <c r="N503" s="17" t="str">
        <f t="shared" ca="1" si="58"/>
        <v>C2</v>
      </c>
      <c r="O503" s="17" t="str">
        <f t="shared" ca="1" si="59"/>
        <v>C2</v>
      </c>
    </row>
    <row r="504" spans="1:15" s="25" customFormat="1" ht="30" customHeight="1" x14ac:dyDescent="0.3">
      <c r="A504" s="113" t="s">
        <v>1030</v>
      </c>
      <c r="B504" s="65" t="s">
        <v>350</v>
      </c>
      <c r="C504" s="37" t="s">
        <v>988</v>
      </c>
      <c r="D504" s="43"/>
      <c r="E504" s="28"/>
      <c r="F504" s="36"/>
      <c r="G504" s="115"/>
      <c r="H504" s="78"/>
      <c r="I504" s="53"/>
      <c r="J504" s="24" t="str">
        <f t="shared" ca="1" si="56"/>
        <v>LOCKED</v>
      </c>
      <c r="K504" s="15" t="str">
        <f t="shared" si="60"/>
        <v>E020G300 mm</v>
      </c>
      <c r="L504" s="16" t="e">
        <f>MATCH(K504,'[6]Pay Items'!$K$1:$K$649,0)</f>
        <v>#N/A</v>
      </c>
      <c r="M504" s="17" t="str">
        <f t="shared" ca="1" si="57"/>
        <v>F0</v>
      </c>
      <c r="N504" s="17" t="str">
        <f t="shared" ca="1" si="58"/>
        <v>G</v>
      </c>
      <c r="O504" s="17" t="str">
        <f t="shared" ca="1" si="59"/>
        <v>C2</v>
      </c>
    </row>
    <row r="505" spans="1:15" s="25" customFormat="1" ht="30" customHeight="1" x14ac:dyDescent="0.3">
      <c r="A505" s="113" t="s">
        <v>1031</v>
      </c>
      <c r="B505" s="65" t="s">
        <v>699</v>
      </c>
      <c r="C505" s="37" t="s">
        <v>1490</v>
      </c>
      <c r="D505" s="43"/>
      <c r="E505" s="28" t="s">
        <v>182</v>
      </c>
      <c r="F505" s="36"/>
      <c r="G505" s="112"/>
      <c r="H505" s="35">
        <f>ROUND(G505*F505,2)</f>
        <v>0</v>
      </c>
      <c r="I505" s="53" t="s">
        <v>1492</v>
      </c>
      <c r="J505" s="24" t="str">
        <f t="shared" ca="1" si="56"/>
        <v/>
      </c>
      <c r="K505" s="15" t="str">
        <f t="shared" si="60"/>
        <v>E020HClass ^ Backfillm</v>
      </c>
      <c r="L505" s="16" t="e">
        <f>MATCH(K505,'[6]Pay Items'!$K$1:$K$649,0)</f>
        <v>#N/A</v>
      </c>
      <c r="M505" s="17" t="str">
        <f t="shared" ca="1" si="57"/>
        <v>F0</v>
      </c>
      <c r="N505" s="17" t="str">
        <f t="shared" ca="1" si="58"/>
        <v>C2</v>
      </c>
      <c r="O505" s="17" t="str">
        <f t="shared" ca="1" si="59"/>
        <v>C2</v>
      </c>
    </row>
    <row r="506" spans="1:15" s="25" customFormat="1" ht="30" customHeight="1" x14ac:dyDescent="0.3">
      <c r="A506" s="113" t="s">
        <v>1032</v>
      </c>
      <c r="B506" s="65" t="s">
        <v>350</v>
      </c>
      <c r="C506" s="37" t="s">
        <v>1012</v>
      </c>
      <c r="D506" s="43"/>
      <c r="E506" s="28"/>
      <c r="F506" s="36"/>
      <c r="G506" s="115"/>
      <c r="H506" s="78"/>
      <c r="I506" s="53"/>
      <c r="J506" s="24" t="str">
        <f t="shared" ca="1" si="56"/>
        <v>LOCKED</v>
      </c>
      <c r="K506" s="15" t="str">
        <f t="shared" si="60"/>
        <v>E020I375 mm</v>
      </c>
      <c r="L506" s="16" t="e">
        <f>MATCH(K506,'[6]Pay Items'!$K$1:$K$649,0)</f>
        <v>#N/A</v>
      </c>
      <c r="M506" s="17" t="str">
        <f t="shared" ca="1" si="57"/>
        <v>F0</v>
      </c>
      <c r="N506" s="17" t="str">
        <f t="shared" ca="1" si="58"/>
        <v>G</v>
      </c>
      <c r="O506" s="17" t="str">
        <f t="shared" ca="1" si="59"/>
        <v>C2</v>
      </c>
    </row>
    <row r="507" spans="1:15" s="25" customFormat="1" ht="30" customHeight="1" x14ac:dyDescent="0.3">
      <c r="A507" s="113" t="s">
        <v>1033</v>
      </c>
      <c r="B507" s="65" t="s">
        <v>699</v>
      </c>
      <c r="C507" s="37" t="s">
        <v>1490</v>
      </c>
      <c r="D507" s="43"/>
      <c r="E507" s="28" t="s">
        <v>182</v>
      </c>
      <c r="F507" s="36"/>
      <c r="G507" s="112"/>
      <c r="H507" s="35">
        <f>ROUND(G507*F507,2)</f>
        <v>0</v>
      </c>
      <c r="I507" s="53" t="s">
        <v>1492</v>
      </c>
      <c r="J507" s="24" t="str">
        <f t="shared" ca="1" si="56"/>
        <v/>
      </c>
      <c r="K507" s="15" t="str">
        <f t="shared" si="60"/>
        <v>E020JClass ^ Backfillm</v>
      </c>
      <c r="L507" s="16" t="e">
        <f>MATCH(K507,'[6]Pay Items'!$K$1:$K$649,0)</f>
        <v>#N/A</v>
      </c>
      <c r="M507" s="17" t="str">
        <f t="shared" ca="1" si="57"/>
        <v>F0</v>
      </c>
      <c r="N507" s="17" t="str">
        <f t="shared" ca="1" si="58"/>
        <v>C2</v>
      </c>
      <c r="O507" s="17" t="str">
        <f t="shared" ca="1" si="59"/>
        <v>C2</v>
      </c>
    </row>
    <row r="508" spans="1:15" s="25" customFormat="1" ht="30" customHeight="1" x14ac:dyDescent="0.3">
      <c r="A508" s="113" t="s">
        <v>1046</v>
      </c>
      <c r="B508" s="65" t="s">
        <v>350</v>
      </c>
      <c r="C508" s="37" t="s">
        <v>1013</v>
      </c>
      <c r="D508" s="43"/>
      <c r="E508" s="28"/>
      <c r="F508" s="36"/>
      <c r="G508" s="115"/>
      <c r="H508" s="78"/>
      <c r="I508" s="53"/>
      <c r="J508" s="24" t="str">
        <f t="shared" ca="1" si="56"/>
        <v>LOCKED</v>
      </c>
      <c r="K508" s="15" t="str">
        <f t="shared" si="60"/>
        <v>E020K450 mm</v>
      </c>
      <c r="L508" s="16" t="e">
        <f>MATCH(K508,'[6]Pay Items'!$K$1:$K$649,0)</f>
        <v>#N/A</v>
      </c>
      <c r="M508" s="17" t="str">
        <f t="shared" ca="1" si="57"/>
        <v>F0</v>
      </c>
      <c r="N508" s="17" t="str">
        <f t="shared" ca="1" si="58"/>
        <v>G</v>
      </c>
      <c r="O508" s="17" t="str">
        <f t="shared" ca="1" si="59"/>
        <v>C2</v>
      </c>
    </row>
    <row r="509" spans="1:15" s="25" customFormat="1" ht="30" customHeight="1" x14ac:dyDescent="0.3">
      <c r="A509" s="113" t="s">
        <v>1047</v>
      </c>
      <c r="B509" s="65" t="s">
        <v>699</v>
      </c>
      <c r="C509" s="37" t="s">
        <v>1490</v>
      </c>
      <c r="D509" s="43"/>
      <c r="E509" s="28" t="s">
        <v>182</v>
      </c>
      <c r="F509" s="36"/>
      <c r="G509" s="112"/>
      <c r="H509" s="35">
        <f>ROUND(G509*F509,2)</f>
        <v>0</v>
      </c>
      <c r="I509" s="53" t="s">
        <v>1492</v>
      </c>
      <c r="J509" s="24" t="str">
        <f t="shared" ca="1" si="56"/>
        <v/>
      </c>
      <c r="K509" s="15" t="str">
        <f t="shared" si="60"/>
        <v>E020LClass ^ Backfillm</v>
      </c>
      <c r="L509" s="16" t="e">
        <f>MATCH(K509,'[6]Pay Items'!$K$1:$K$649,0)</f>
        <v>#N/A</v>
      </c>
      <c r="M509" s="17" t="str">
        <f t="shared" ca="1" si="57"/>
        <v>F0</v>
      </c>
      <c r="N509" s="17" t="str">
        <f t="shared" ca="1" si="58"/>
        <v>C2</v>
      </c>
      <c r="O509" s="17" t="str">
        <f t="shared" ca="1" si="59"/>
        <v>C2</v>
      </c>
    </row>
    <row r="510" spans="1:15" s="25" customFormat="1" ht="30" customHeight="1" x14ac:dyDescent="0.3">
      <c r="A510" s="113" t="s">
        <v>1048</v>
      </c>
      <c r="B510" s="65" t="s">
        <v>350</v>
      </c>
      <c r="C510" s="37" t="s">
        <v>1045</v>
      </c>
      <c r="D510" s="43"/>
      <c r="E510" s="28"/>
      <c r="F510" s="36"/>
      <c r="G510" s="115"/>
      <c r="H510" s="78"/>
      <c r="I510" s="53"/>
      <c r="J510" s="24" t="str">
        <f t="shared" ca="1" si="56"/>
        <v>LOCKED</v>
      </c>
      <c r="K510" s="15" t="str">
        <f t="shared" si="60"/>
        <v>E020M600 mm</v>
      </c>
      <c r="L510" s="16" t="e">
        <f>MATCH(K510,'[6]Pay Items'!$K$1:$K$649,0)</f>
        <v>#N/A</v>
      </c>
      <c r="M510" s="17" t="str">
        <f t="shared" ca="1" si="57"/>
        <v>F0</v>
      </c>
      <c r="N510" s="17" t="str">
        <f t="shared" ca="1" si="58"/>
        <v>G</v>
      </c>
      <c r="O510" s="17" t="str">
        <f t="shared" ca="1" si="59"/>
        <v>C2</v>
      </c>
    </row>
    <row r="511" spans="1:15" s="25" customFormat="1" ht="30" customHeight="1" x14ac:dyDescent="0.3">
      <c r="A511" s="113" t="s">
        <v>1049</v>
      </c>
      <c r="B511" s="65" t="s">
        <v>699</v>
      </c>
      <c r="C511" s="37" t="s">
        <v>1490</v>
      </c>
      <c r="D511" s="43"/>
      <c r="E511" s="28" t="s">
        <v>182</v>
      </c>
      <c r="F511" s="36"/>
      <c r="G511" s="112"/>
      <c r="H511" s="35">
        <f>ROUND(G511*F511,2)</f>
        <v>0</v>
      </c>
      <c r="I511" s="53" t="s">
        <v>1492</v>
      </c>
      <c r="J511" s="24" t="str">
        <f t="shared" ca="1" si="56"/>
        <v/>
      </c>
      <c r="K511" s="15" t="str">
        <f t="shared" si="60"/>
        <v>E020NClass ^ Backfillm</v>
      </c>
      <c r="L511" s="16" t="e">
        <f>MATCH(K511,'[6]Pay Items'!$K$1:$K$649,0)</f>
        <v>#N/A</v>
      </c>
      <c r="M511" s="17" t="str">
        <f t="shared" ca="1" si="57"/>
        <v>F0</v>
      </c>
      <c r="N511" s="17" t="str">
        <f t="shared" ca="1" si="58"/>
        <v>C2</v>
      </c>
      <c r="O511" s="17" t="str">
        <f t="shared" ca="1" si="59"/>
        <v>C2</v>
      </c>
    </row>
    <row r="512" spans="1:15" s="25" customFormat="1" ht="30" customHeight="1" x14ac:dyDescent="0.3">
      <c r="A512" s="113" t="s">
        <v>65</v>
      </c>
      <c r="B512" s="65" t="s">
        <v>350</v>
      </c>
      <c r="C512" s="37" t="s">
        <v>1488</v>
      </c>
      <c r="D512" s="43"/>
      <c r="E512" s="28"/>
      <c r="F512" s="36"/>
      <c r="G512" s="115"/>
      <c r="H512" s="78"/>
      <c r="I512" s="53" t="s">
        <v>1491</v>
      </c>
      <c r="J512" s="24" t="str">
        <f t="shared" ca="1" si="56"/>
        <v>LOCKED</v>
      </c>
      <c r="K512" s="15" t="str">
        <f t="shared" si="60"/>
        <v>E021^ mm</v>
      </c>
      <c r="L512" s="16" t="e">
        <f>MATCH(K512,'[6]Pay Items'!$K$1:$K$649,0)</f>
        <v>#N/A</v>
      </c>
      <c r="M512" s="17" t="str">
        <f t="shared" ca="1" si="57"/>
        <v>F0</v>
      </c>
      <c r="N512" s="17" t="str">
        <f t="shared" ca="1" si="58"/>
        <v>G</v>
      </c>
      <c r="O512" s="17" t="str">
        <f t="shared" ca="1" si="59"/>
        <v>C2</v>
      </c>
    </row>
    <row r="513" spans="1:15" s="25" customFormat="1" ht="30" customHeight="1" x14ac:dyDescent="0.3">
      <c r="A513" s="113" t="s">
        <v>66</v>
      </c>
      <c r="B513" s="65" t="s">
        <v>699</v>
      </c>
      <c r="C513" s="37" t="s">
        <v>1490</v>
      </c>
      <c r="D513" s="43"/>
      <c r="E513" s="28" t="s">
        <v>182</v>
      </c>
      <c r="F513" s="36"/>
      <c r="G513" s="112"/>
      <c r="H513" s="35">
        <f>ROUND(G513*F513,2)</f>
        <v>0</v>
      </c>
      <c r="I513" s="53" t="s">
        <v>1492</v>
      </c>
      <c r="J513" s="24" t="str">
        <f t="shared" ca="1" si="56"/>
        <v/>
      </c>
      <c r="K513" s="15" t="str">
        <f t="shared" si="60"/>
        <v>E022Class ^ Backfillm</v>
      </c>
      <c r="L513" s="16" t="e">
        <f>MATCH(K513,'[6]Pay Items'!$K$1:$K$649,0)</f>
        <v>#N/A</v>
      </c>
      <c r="M513" s="17" t="str">
        <f t="shared" ca="1" si="57"/>
        <v>F0</v>
      </c>
      <c r="N513" s="17" t="str">
        <f t="shared" ca="1" si="58"/>
        <v>C2</v>
      </c>
      <c r="O513" s="17" t="str">
        <f t="shared" ca="1" si="59"/>
        <v>C2</v>
      </c>
    </row>
    <row r="514" spans="1:15" s="25" customFormat="1" ht="30" customHeight="1" x14ac:dyDescent="0.3">
      <c r="A514" s="113" t="s">
        <v>1000</v>
      </c>
      <c r="B514" s="38" t="s">
        <v>41</v>
      </c>
      <c r="C514" s="81" t="s">
        <v>1001</v>
      </c>
      <c r="D514" s="83" t="s">
        <v>1607</v>
      </c>
      <c r="E514" s="28"/>
      <c r="F514" s="132"/>
      <c r="G514" s="115"/>
      <c r="H514" s="78"/>
      <c r="I514" s="53"/>
      <c r="J514" s="24" t="str">
        <f t="shared" ca="1" si="56"/>
        <v>LOCKED</v>
      </c>
      <c r="K514" s="15" t="str">
        <f t="shared" si="60"/>
        <v>E022ASewer Inspection ( following repair)CW 2145-R5</v>
      </c>
      <c r="L514" s="16" t="e">
        <f>MATCH(K514,'[6]Pay Items'!$K$1:$K$649,0)</f>
        <v>#N/A</v>
      </c>
      <c r="M514" s="17" t="str">
        <f t="shared" ca="1" si="57"/>
        <v>F0</v>
      </c>
      <c r="N514" s="17" t="str">
        <f t="shared" ca="1" si="58"/>
        <v>G</v>
      </c>
      <c r="O514" s="17" t="str">
        <f t="shared" ca="1" si="59"/>
        <v>C2</v>
      </c>
    </row>
    <row r="515" spans="1:15" s="25" customFormat="1" ht="30" customHeight="1" x14ac:dyDescent="0.3">
      <c r="A515" s="113" t="s">
        <v>1002</v>
      </c>
      <c r="B515" s="44" t="s">
        <v>350</v>
      </c>
      <c r="C515" s="37" t="s">
        <v>1493</v>
      </c>
      <c r="D515" s="43"/>
      <c r="E515" s="28" t="s">
        <v>182</v>
      </c>
      <c r="F515" s="137"/>
      <c r="G515" s="112"/>
      <c r="H515" s="35">
        <f t="shared" ref="H515:H522" si="61">ROUND(G515*F515,2)</f>
        <v>0</v>
      </c>
      <c r="I515" s="53" t="s">
        <v>1494</v>
      </c>
      <c r="J515" s="24" t="str">
        <f t="shared" ref="J515:J578" ca="1" si="62">IF(CELL("protect",$G515)=1, "LOCKED", "")</f>
        <v/>
      </c>
      <c r="K515" s="15" t="str">
        <f t="shared" si="60"/>
        <v>E022B150 mm, ^m</v>
      </c>
      <c r="L515" s="16" t="e">
        <f>MATCH(K515,'[6]Pay Items'!$K$1:$K$649,0)</f>
        <v>#N/A</v>
      </c>
      <c r="M515" s="17" t="str">
        <f t="shared" ref="M515:M578" ca="1" si="63">CELL("format",$F515)</f>
        <v>,0</v>
      </c>
      <c r="N515" s="17" t="str">
        <f t="shared" ref="N515:N578" ca="1" si="64">CELL("format",$G515)</f>
        <v>C2</v>
      </c>
      <c r="O515" s="17" t="str">
        <f t="shared" ref="O515:O578" ca="1" si="65">CELL("format",$H515)</f>
        <v>C2</v>
      </c>
    </row>
    <row r="516" spans="1:15" s="25" customFormat="1" ht="30" customHeight="1" x14ac:dyDescent="0.3">
      <c r="A516" s="113" t="s">
        <v>1034</v>
      </c>
      <c r="B516" s="44" t="s">
        <v>350</v>
      </c>
      <c r="C516" s="37" t="s">
        <v>1495</v>
      </c>
      <c r="D516" s="43"/>
      <c r="E516" s="28" t="s">
        <v>182</v>
      </c>
      <c r="F516" s="137"/>
      <c r="G516" s="112"/>
      <c r="H516" s="35">
        <f t="shared" si="61"/>
        <v>0</v>
      </c>
      <c r="I516" s="53" t="s">
        <v>1494</v>
      </c>
      <c r="J516" s="24" t="str">
        <f t="shared" ca="1" si="62"/>
        <v/>
      </c>
      <c r="K516" s="15" t="str">
        <f t="shared" ref="K516:K579" si="66">CLEAN(CONCATENATE(TRIM($A516),TRIM($C516),IF(LEFT($D516)&lt;&gt;"E",TRIM($D516),),TRIM($E516)))</f>
        <v>E022C200 mm, ^m</v>
      </c>
      <c r="L516" s="16" t="e">
        <f>MATCH(K516,'[6]Pay Items'!$K$1:$K$649,0)</f>
        <v>#N/A</v>
      </c>
      <c r="M516" s="17" t="str">
        <f t="shared" ca="1" si="63"/>
        <v>,0</v>
      </c>
      <c r="N516" s="17" t="str">
        <f t="shared" ca="1" si="64"/>
        <v>C2</v>
      </c>
      <c r="O516" s="17" t="str">
        <f t="shared" ca="1" si="65"/>
        <v>C2</v>
      </c>
    </row>
    <row r="517" spans="1:15" s="25" customFormat="1" ht="30" customHeight="1" x14ac:dyDescent="0.3">
      <c r="A517" s="113" t="s">
        <v>1035</v>
      </c>
      <c r="B517" s="44" t="s">
        <v>350</v>
      </c>
      <c r="C517" s="37" t="s">
        <v>1496</v>
      </c>
      <c r="D517" s="43"/>
      <c r="E517" s="28" t="s">
        <v>182</v>
      </c>
      <c r="F517" s="137"/>
      <c r="G517" s="112"/>
      <c r="H517" s="35">
        <f t="shared" si="61"/>
        <v>0</v>
      </c>
      <c r="I517" s="53" t="s">
        <v>1494</v>
      </c>
      <c r="J517" s="24" t="str">
        <f t="shared" ca="1" si="62"/>
        <v/>
      </c>
      <c r="K517" s="15" t="str">
        <f t="shared" si="66"/>
        <v>E022D250 mm, ^m</v>
      </c>
      <c r="L517" s="16" t="e">
        <f>MATCH(K517,'[6]Pay Items'!$K$1:$K$649,0)</f>
        <v>#N/A</v>
      </c>
      <c r="M517" s="17" t="str">
        <f t="shared" ca="1" si="63"/>
        <v>,0</v>
      </c>
      <c r="N517" s="17" t="str">
        <f t="shared" ca="1" si="64"/>
        <v>C2</v>
      </c>
      <c r="O517" s="17" t="str">
        <f t="shared" ca="1" si="65"/>
        <v>C2</v>
      </c>
    </row>
    <row r="518" spans="1:15" s="25" customFormat="1" ht="30" customHeight="1" x14ac:dyDescent="0.3">
      <c r="A518" s="113" t="s">
        <v>1036</v>
      </c>
      <c r="B518" s="44" t="s">
        <v>350</v>
      </c>
      <c r="C518" s="37" t="s">
        <v>1497</v>
      </c>
      <c r="D518" s="43"/>
      <c r="E518" s="28" t="s">
        <v>182</v>
      </c>
      <c r="F518" s="137"/>
      <c r="G518" s="112"/>
      <c r="H518" s="35">
        <f t="shared" si="61"/>
        <v>0</v>
      </c>
      <c r="I518" s="53" t="s">
        <v>1494</v>
      </c>
      <c r="J518" s="24" t="str">
        <f t="shared" ca="1" si="62"/>
        <v/>
      </c>
      <c r="K518" s="15" t="str">
        <f t="shared" si="66"/>
        <v>E022E300 mm, ^m</v>
      </c>
      <c r="L518" s="16" t="e">
        <f>MATCH(K518,'[6]Pay Items'!$K$1:$K$649,0)</f>
        <v>#N/A</v>
      </c>
      <c r="M518" s="17" t="str">
        <f t="shared" ca="1" si="63"/>
        <v>,0</v>
      </c>
      <c r="N518" s="17" t="str">
        <f t="shared" ca="1" si="64"/>
        <v>C2</v>
      </c>
      <c r="O518" s="17" t="str">
        <f t="shared" ca="1" si="65"/>
        <v>C2</v>
      </c>
    </row>
    <row r="519" spans="1:15" s="25" customFormat="1" ht="30" customHeight="1" x14ac:dyDescent="0.3">
      <c r="A519" s="113" t="s">
        <v>1037</v>
      </c>
      <c r="B519" s="44" t="s">
        <v>350</v>
      </c>
      <c r="C519" s="37" t="s">
        <v>1498</v>
      </c>
      <c r="D519" s="43"/>
      <c r="E519" s="28" t="s">
        <v>182</v>
      </c>
      <c r="F519" s="137"/>
      <c r="G519" s="112"/>
      <c r="H519" s="35">
        <f t="shared" si="61"/>
        <v>0</v>
      </c>
      <c r="I519" s="53" t="s">
        <v>1494</v>
      </c>
      <c r="J519" s="24" t="str">
        <f t="shared" ca="1" si="62"/>
        <v/>
      </c>
      <c r="K519" s="15" t="str">
        <f t="shared" si="66"/>
        <v>E022F375 mm, ^m</v>
      </c>
      <c r="L519" s="16" t="e">
        <f>MATCH(K519,'[6]Pay Items'!$K$1:$K$649,0)</f>
        <v>#N/A</v>
      </c>
      <c r="M519" s="17" t="str">
        <f t="shared" ca="1" si="63"/>
        <v>,0</v>
      </c>
      <c r="N519" s="17" t="str">
        <f t="shared" ca="1" si="64"/>
        <v>C2</v>
      </c>
      <c r="O519" s="17" t="str">
        <f t="shared" ca="1" si="65"/>
        <v>C2</v>
      </c>
    </row>
    <row r="520" spans="1:15" s="25" customFormat="1" ht="30" customHeight="1" x14ac:dyDescent="0.3">
      <c r="A520" s="113" t="s">
        <v>1038</v>
      </c>
      <c r="B520" s="44" t="s">
        <v>350</v>
      </c>
      <c r="C520" s="37" t="s">
        <v>1499</v>
      </c>
      <c r="D520" s="43"/>
      <c r="E520" s="28" t="s">
        <v>182</v>
      </c>
      <c r="F520" s="137"/>
      <c r="G520" s="112"/>
      <c r="H520" s="35">
        <f t="shared" si="61"/>
        <v>0</v>
      </c>
      <c r="I520" s="53" t="s">
        <v>1494</v>
      </c>
      <c r="J520" s="24" t="str">
        <f t="shared" ca="1" si="62"/>
        <v/>
      </c>
      <c r="K520" s="15" t="str">
        <f t="shared" si="66"/>
        <v>E022G450 mm, ^m</v>
      </c>
      <c r="L520" s="16" t="e">
        <f>MATCH(K520,'[6]Pay Items'!$K$1:$K$649,0)</f>
        <v>#N/A</v>
      </c>
      <c r="M520" s="17" t="str">
        <f t="shared" ca="1" si="63"/>
        <v>,0</v>
      </c>
      <c r="N520" s="17" t="str">
        <f t="shared" ca="1" si="64"/>
        <v>C2</v>
      </c>
      <c r="O520" s="17" t="str">
        <f t="shared" ca="1" si="65"/>
        <v>C2</v>
      </c>
    </row>
    <row r="521" spans="1:15" s="25" customFormat="1" ht="30" customHeight="1" x14ac:dyDescent="0.3">
      <c r="A521" s="113" t="s">
        <v>1050</v>
      </c>
      <c r="B521" s="44" t="s">
        <v>350</v>
      </c>
      <c r="C521" s="37" t="s">
        <v>1500</v>
      </c>
      <c r="D521" s="43"/>
      <c r="E521" s="28" t="s">
        <v>182</v>
      </c>
      <c r="F521" s="137"/>
      <c r="G521" s="112"/>
      <c r="H521" s="35">
        <f t="shared" si="61"/>
        <v>0</v>
      </c>
      <c r="I521" s="53" t="s">
        <v>1494</v>
      </c>
      <c r="J521" s="24" t="str">
        <f t="shared" ca="1" si="62"/>
        <v/>
      </c>
      <c r="K521" s="15" t="str">
        <f t="shared" si="66"/>
        <v>E022H600 mm, ^m</v>
      </c>
      <c r="L521" s="16" t="e">
        <f>MATCH(K521,'[6]Pay Items'!$K$1:$K$649,0)</f>
        <v>#N/A</v>
      </c>
      <c r="M521" s="17" t="str">
        <f t="shared" ca="1" si="63"/>
        <v>,0</v>
      </c>
      <c r="N521" s="17" t="str">
        <f t="shared" ca="1" si="64"/>
        <v>C2</v>
      </c>
      <c r="O521" s="17" t="str">
        <f t="shared" ca="1" si="65"/>
        <v>C2</v>
      </c>
    </row>
    <row r="522" spans="1:15" s="25" customFormat="1" ht="30" customHeight="1" x14ac:dyDescent="0.3">
      <c r="A522" s="113" t="s">
        <v>1051</v>
      </c>
      <c r="B522" s="44" t="s">
        <v>350</v>
      </c>
      <c r="C522" s="37" t="s">
        <v>1482</v>
      </c>
      <c r="D522" s="43"/>
      <c r="E522" s="28" t="s">
        <v>182</v>
      </c>
      <c r="F522" s="137"/>
      <c r="G522" s="112"/>
      <c r="H522" s="35">
        <f t="shared" si="61"/>
        <v>0</v>
      </c>
      <c r="I522" s="53" t="s">
        <v>1501</v>
      </c>
      <c r="J522" s="24" t="str">
        <f t="shared" ca="1" si="62"/>
        <v/>
      </c>
      <c r="K522" s="15" t="str">
        <f t="shared" si="66"/>
        <v>E022I^ mm, ^m</v>
      </c>
      <c r="L522" s="16" t="e">
        <f>MATCH(K522,'[6]Pay Items'!$K$1:$K$649,0)</f>
        <v>#N/A</v>
      </c>
      <c r="M522" s="17" t="str">
        <f t="shared" ca="1" si="63"/>
        <v>,0</v>
      </c>
      <c r="N522" s="17" t="str">
        <f t="shared" ca="1" si="64"/>
        <v>C2</v>
      </c>
      <c r="O522" s="17" t="str">
        <f t="shared" ca="1" si="65"/>
        <v>C2</v>
      </c>
    </row>
    <row r="523" spans="1:15" s="30" customFormat="1" ht="35.25" customHeight="1" x14ac:dyDescent="0.3">
      <c r="A523" s="113" t="s">
        <v>67</v>
      </c>
      <c r="B523" s="38" t="s">
        <v>42</v>
      </c>
      <c r="C523" s="82" t="s">
        <v>1059</v>
      </c>
      <c r="D523" s="83" t="s">
        <v>1060</v>
      </c>
      <c r="E523" s="28"/>
      <c r="F523" s="36"/>
      <c r="G523" s="115"/>
      <c r="H523" s="78"/>
      <c r="I523" s="53"/>
      <c r="J523" s="24" t="str">
        <f t="shared" ca="1" si="62"/>
        <v>LOCKED</v>
      </c>
      <c r="K523" s="15" t="str">
        <f t="shared" si="66"/>
        <v>E023Frames &amp; CoversCW 3210-R8</v>
      </c>
      <c r="L523" s="16" t="e">
        <f>MATCH(K523,'[6]Pay Items'!$K$1:$K$649,0)</f>
        <v>#N/A</v>
      </c>
      <c r="M523" s="17" t="str">
        <f t="shared" ca="1" si="63"/>
        <v>F0</v>
      </c>
      <c r="N523" s="17" t="str">
        <f t="shared" ca="1" si="64"/>
        <v>G</v>
      </c>
      <c r="O523" s="17" t="str">
        <f t="shared" ca="1" si="65"/>
        <v>C2</v>
      </c>
    </row>
    <row r="524" spans="1:15" s="25" customFormat="1" ht="43.9" customHeight="1" x14ac:dyDescent="0.3">
      <c r="A524" s="113" t="s">
        <v>68</v>
      </c>
      <c r="B524" s="44" t="s">
        <v>350</v>
      </c>
      <c r="C524" s="81" t="s">
        <v>1210</v>
      </c>
      <c r="D524" s="43"/>
      <c r="E524" s="28" t="s">
        <v>181</v>
      </c>
      <c r="F524" s="36"/>
      <c r="G524" s="112"/>
      <c r="H524" s="35">
        <f t="shared" ref="H524:H535" si="67">ROUND(G524*F524,2)</f>
        <v>0</v>
      </c>
      <c r="I524" s="58"/>
      <c r="J524" s="24" t="str">
        <f t="shared" ca="1" si="62"/>
        <v/>
      </c>
      <c r="K524" s="15" t="str">
        <f t="shared" si="66"/>
        <v>E024AP-006 - Standard Frame for Manhole and Catch Basineach</v>
      </c>
      <c r="L524" s="16" t="e">
        <f>MATCH(K524,'[6]Pay Items'!$K$1:$K$649,0)</f>
        <v>#N/A</v>
      </c>
      <c r="M524" s="17" t="str">
        <f t="shared" ca="1" si="63"/>
        <v>F0</v>
      </c>
      <c r="N524" s="17" t="str">
        <f t="shared" ca="1" si="64"/>
        <v>C2</v>
      </c>
      <c r="O524" s="17" t="str">
        <f t="shared" ca="1" si="65"/>
        <v>C2</v>
      </c>
    </row>
    <row r="525" spans="1:15" s="25" customFormat="1" ht="43.9" customHeight="1" x14ac:dyDescent="0.3">
      <c r="A525" s="113" t="s">
        <v>69</v>
      </c>
      <c r="B525" s="44" t="s">
        <v>351</v>
      </c>
      <c r="C525" s="81" t="s">
        <v>1211</v>
      </c>
      <c r="D525" s="43"/>
      <c r="E525" s="28" t="s">
        <v>181</v>
      </c>
      <c r="F525" s="36"/>
      <c r="G525" s="112"/>
      <c r="H525" s="35">
        <f t="shared" si="67"/>
        <v>0</v>
      </c>
      <c r="I525" s="58"/>
      <c r="J525" s="24" t="str">
        <f t="shared" ca="1" si="62"/>
        <v/>
      </c>
      <c r="K525" s="15" t="str">
        <f t="shared" si="66"/>
        <v>E025AP-007 - Standard Solid Cover for Standard Frameeach</v>
      </c>
      <c r="L525" s="16" t="e">
        <f>MATCH(K525,'[6]Pay Items'!$K$1:$K$649,0)</f>
        <v>#N/A</v>
      </c>
      <c r="M525" s="17" t="str">
        <f t="shared" ca="1" si="63"/>
        <v>F0</v>
      </c>
      <c r="N525" s="17" t="str">
        <f t="shared" ca="1" si="64"/>
        <v>C2</v>
      </c>
      <c r="O525" s="17" t="str">
        <f t="shared" ca="1" si="65"/>
        <v>C2</v>
      </c>
    </row>
    <row r="526" spans="1:15" s="25" customFormat="1" ht="43.9" customHeight="1" x14ac:dyDescent="0.3">
      <c r="A526" s="113" t="s">
        <v>70</v>
      </c>
      <c r="B526" s="44" t="s">
        <v>352</v>
      </c>
      <c r="C526" s="81" t="s">
        <v>1212</v>
      </c>
      <c r="D526" s="43"/>
      <c r="E526" s="28" t="s">
        <v>181</v>
      </c>
      <c r="F526" s="36"/>
      <c r="G526" s="112"/>
      <c r="H526" s="35">
        <f t="shared" si="67"/>
        <v>0</v>
      </c>
      <c r="I526" s="58"/>
      <c r="J526" s="24" t="str">
        <f t="shared" ca="1" si="62"/>
        <v/>
      </c>
      <c r="K526" s="15" t="str">
        <f t="shared" si="66"/>
        <v>E026AP-008 - Standard Grated Cover for Standard Frameeach</v>
      </c>
      <c r="L526" s="16" t="e">
        <f>MATCH(K526,'[6]Pay Items'!$K$1:$K$649,0)</f>
        <v>#N/A</v>
      </c>
      <c r="M526" s="17" t="str">
        <f t="shared" ca="1" si="63"/>
        <v>F0</v>
      </c>
      <c r="N526" s="17" t="str">
        <f t="shared" ca="1" si="64"/>
        <v>C2</v>
      </c>
      <c r="O526" s="17" t="str">
        <f t="shared" ca="1" si="65"/>
        <v>C2</v>
      </c>
    </row>
    <row r="527" spans="1:15" s="25" customFormat="1" ht="35.25" customHeight="1" x14ac:dyDescent="0.3">
      <c r="A527" s="138" t="s">
        <v>1064</v>
      </c>
      <c r="B527" s="84" t="s">
        <v>353</v>
      </c>
      <c r="C527" s="81" t="s">
        <v>1063</v>
      </c>
      <c r="D527" s="83"/>
      <c r="E527" s="85" t="s">
        <v>181</v>
      </c>
      <c r="F527" s="86"/>
      <c r="G527" s="139"/>
      <c r="H527" s="87">
        <f t="shared" si="67"/>
        <v>0</v>
      </c>
      <c r="I527" s="58"/>
      <c r="J527" s="24" t="str">
        <f t="shared" ca="1" si="62"/>
        <v/>
      </c>
      <c r="K527" s="15" t="str">
        <f t="shared" si="66"/>
        <v>E026AAP-009 - Beehive Manhole Covereach</v>
      </c>
      <c r="L527" s="16" t="e">
        <f>MATCH(K527,'[6]Pay Items'!$K$1:$K$649,0)</f>
        <v>#N/A</v>
      </c>
      <c r="M527" s="17" t="str">
        <f t="shared" ca="1" si="63"/>
        <v>F0</v>
      </c>
      <c r="N527" s="17" t="str">
        <f t="shared" ca="1" si="64"/>
        <v>C2</v>
      </c>
      <c r="O527" s="17" t="str">
        <f t="shared" ca="1" si="65"/>
        <v>C2</v>
      </c>
    </row>
    <row r="528" spans="1:15" s="25" customFormat="1" ht="38.25" customHeight="1" x14ac:dyDescent="0.3">
      <c r="A528" s="113" t="s">
        <v>71</v>
      </c>
      <c r="B528" s="44" t="s">
        <v>354</v>
      </c>
      <c r="C528" s="81" t="s">
        <v>1213</v>
      </c>
      <c r="D528" s="43"/>
      <c r="E528" s="28" t="s">
        <v>181</v>
      </c>
      <c r="F528" s="36"/>
      <c r="G528" s="112"/>
      <c r="H528" s="35">
        <f t="shared" si="67"/>
        <v>0</v>
      </c>
      <c r="I528" s="58"/>
      <c r="J528" s="24" t="str">
        <f t="shared" ca="1" si="62"/>
        <v/>
      </c>
      <c r="K528" s="15" t="str">
        <f t="shared" si="66"/>
        <v>E028AP-011 - Barrier Curb and Gutter Frameeach</v>
      </c>
      <c r="L528" s="16" t="e">
        <f>MATCH(K528,'[6]Pay Items'!$K$1:$K$649,0)</f>
        <v>#N/A</v>
      </c>
      <c r="M528" s="17" t="str">
        <f t="shared" ca="1" si="63"/>
        <v>F0</v>
      </c>
      <c r="N528" s="17" t="str">
        <f t="shared" ca="1" si="64"/>
        <v>C2</v>
      </c>
      <c r="O528" s="17" t="str">
        <f t="shared" ca="1" si="65"/>
        <v>C2</v>
      </c>
    </row>
    <row r="529" spans="1:15" s="25" customFormat="1" ht="37.5" customHeight="1" x14ac:dyDescent="0.3">
      <c r="A529" s="113" t="s">
        <v>72</v>
      </c>
      <c r="B529" s="44" t="s">
        <v>355</v>
      </c>
      <c r="C529" s="81" t="s">
        <v>1214</v>
      </c>
      <c r="D529" s="43"/>
      <c r="E529" s="28" t="s">
        <v>181</v>
      </c>
      <c r="F529" s="36"/>
      <c r="G529" s="112"/>
      <c r="H529" s="35">
        <f t="shared" si="67"/>
        <v>0</v>
      </c>
      <c r="I529" s="58"/>
      <c r="J529" s="24" t="str">
        <f t="shared" ca="1" si="62"/>
        <v/>
      </c>
      <c r="K529" s="15" t="str">
        <f t="shared" si="66"/>
        <v>E029AP-012 - Barrier Curb and Gutter Covereach</v>
      </c>
      <c r="L529" s="16" t="e">
        <f>MATCH(K529,'[6]Pay Items'!$K$1:$K$649,0)</f>
        <v>#N/A</v>
      </c>
      <c r="M529" s="17" t="str">
        <f t="shared" ca="1" si="63"/>
        <v>F0</v>
      </c>
      <c r="N529" s="17" t="str">
        <f t="shared" ca="1" si="64"/>
        <v>C2</v>
      </c>
      <c r="O529" s="17" t="str">
        <f t="shared" ca="1" si="65"/>
        <v>C2</v>
      </c>
    </row>
    <row r="530" spans="1:15" s="25" customFormat="1" ht="41.25" customHeight="1" x14ac:dyDescent="0.3">
      <c r="A530" s="113" t="s">
        <v>73</v>
      </c>
      <c r="B530" s="44" t="s">
        <v>356</v>
      </c>
      <c r="C530" s="81" t="s">
        <v>1215</v>
      </c>
      <c r="D530" s="43"/>
      <c r="E530" s="28" t="s">
        <v>181</v>
      </c>
      <c r="F530" s="36"/>
      <c r="G530" s="112"/>
      <c r="H530" s="35">
        <f t="shared" si="67"/>
        <v>0</v>
      </c>
      <c r="I530" s="58"/>
      <c r="J530" s="24" t="str">
        <f t="shared" ca="1" si="62"/>
        <v/>
      </c>
      <c r="K530" s="15" t="str">
        <f t="shared" si="66"/>
        <v>E031AP-015 - Mountable Curb and Gutter Frameeach</v>
      </c>
      <c r="L530" s="16" t="e">
        <f>MATCH(K530,'[6]Pay Items'!$K$1:$K$649,0)</f>
        <v>#N/A</v>
      </c>
      <c r="M530" s="17" t="str">
        <f t="shared" ca="1" si="63"/>
        <v>F0</v>
      </c>
      <c r="N530" s="17" t="str">
        <f t="shared" ca="1" si="64"/>
        <v>C2</v>
      </c>
      <c r="O530" s="17" t="str">
        <f t="shared" ca="1" si="65"/>
        <v>C2</v>
      </c>
    </row>
    <row r="531" spans="1:15" s="25" customFormat="1" ht="40.5" customHeight="1" x14ac:dyDescent="0.3">
      <c r="A531" s="138" t="s">
        <v>1054</v>
      </c>
      <c r="B531" s="84" t="s">
        <v>357</v>
      </c>
      <c r="C531" s="81" t="s">
        <v>1068</v>
      </c>
      <c r="D531" s="83"/>
      <c r="E531" s="85" t="s">
        <v>181</v>
      </c>
      <c r="F531" s="86"/>
      <c r="G531" s="139"/>
      <c r="H531" s="87">
        <f t="shared" si="67"/>
        <v>0</v>
      </c>
      <c r="I531" s="58"/>
      <c r="J531" s="24" t="str">
        <f t="shared" ca="1" si="62"/>
        <v/>
      </c>
      <c r="K531" s="15" t="str">
        <f t="shared" si="66"/>
        <v>E031AAP-016 - Mountable Curb and Gutter Covereach</v>
      </c>
      <c r="L531" s="16" t="e">
        <f>MATCH(K531,'[6]Pay Items'!$K$1:$K$649,0)</f>
        <v>#N/A</v>
      </c>
      <c r="M531" s="17" t="str">
        <f t="shared" ca="1" si="63"/>
        <v>F0</v>
      </c>
      <c r="N531" s="17" t="str">
        <f t="shared" ca="1" si="64"/>
        <v>C2</v>
      </c>
      <c r="O531" s="17" t="str">
        <f t="shared" ca="1" si="65"/>
        <v>C2</v>
      </c>
    </row>
    <row r="532" spans="1:15" s="25" customFormat="1" ht="43.9" customHeight="1" x14ac:dyDescent="0.3">
      <c r="A532" s="138" t="s">
        <v>1055</v>
      </c>
      <c r="B532" s="84" t="s">
        <v>358</v>
      </c>
      <c r="C532" s="81" t="s">
        <v>1065</v>
      </c>
      <c r="D532" s="83"/>
      <c r="E532" s="85" t="s">
        <v>181</v>
      </c>
      <c r="F532" s="86"/>
      <c r="G532" s="139"/>
      <c r="H532" s="87">
        <f t="shared" si="67"/>
        <v>0</v>
      </c>
      <c r="I532" s="58"/>
      <c r="J532" s="24" t="str">
        <f t="shared" ca="1" si="62"/>
        <v/>
      </c>
      <c r="K532" s="15" t="str">
        <f t="shared" si="66"/>
        <v>E031BAP-017 - Mountable Curb and Gutter Paving Covereach</v>
      </c>
      <c r="L532" s="16" t="e">
        <f>MATCH(K532,'[6]Pay Items'!$K$1:$K$649,0)</f>
        <v>#N/A</v>
      </c>
      <c r="M532" s="17" t="str">
        <f t="shared" ca="1" si="63"/>
        <v>F0</v>
      </c>
      <c r="N532" s="17" t="str">
        <f t="shared" ca="1" si="64"/>
        <v>C2</v>
      </c>
      <c r="O532" s="17" t="str">
        <f t="shared" ca="1" si="65"/>
        <v>C2</v>
      </c>
    </row>
    <row r="533" spans="1:15" s="25" customFormat="1" ht="43.9" customHeight="1" x14ac:dyDescent="0.3">
      <c r="A533" s="138" t="s">
        <v>1056</v>
      </c>
      <c r="B533" s="84" t="s">
        <v>360</v>
      </c>
      <c r="C533" s="81" t="s">
        <v>1066</v>
      </c>
      <c r="D533" s="83"/>
      <c r="E533" s="85" t="s">
        <v>181</v>
      </c>
      <c r="F533" s="86"/>
      <c r="G533" s="139"/>
      <c r="H533" s="87">
        <f t="shared" si="67"/>
        <v>0</v>
      </c>
      <c r="I533" s="58"/>
      <c r="J533" s="24" t="str">
        <f t="shared" ca="1" si="62"/>
        <v/>
      </c>
      <c r="K533" s="15" t="str">
        <f t="shared" si="66"/>
        <v>E031CAP-018 - Modified Barrier Curb and Gutter Frameeach</v>
      </c>
      <c r="L533" s="16" t="e">
        <f>MATCH(K533,'[6]Pay Items'!$K$1:$K$649,0)</f>
        <v>#N/A</v>
      </c>
      <c r="M533" s="17" t="str">
        <f t="shared" ca="1" si="63"/>
        <v>F0</v>
      </c>
      <c r="N533" s="17" t="str">
        <f t="shared" ca="1" si="64"/>
        <v>C2</v>
      </c>
      <c r="O533" s="17" t="str">
        <f t="shared" ca="1" si="65"/>
        <v>C2</v>
      </c>
    </row>
    <row r="534" spans="1:15" s="25" customFormat="1" ht="43.9" customHeight="1" x14ac:dyDescent="0.3">
      <c r="A534" s="138" t="s">
        <v>1057</v>
      </c>
      <c r="B534" s="84" t="s">
        <v>359</v>
      </c>
      <c r="C534" s="81" t="s">
        <v>1067</v>
      </c>
      <c r="D534" s="83"/>
      <c r="E534" s="85" t="s">
        <v>181</v>
      </c>
      <c r="F534" s="86"/>
      <c r="G534" s="139"/>
      <c r="H534" s="87">
        <f t="shared" si="67"/>
        <v>0</v>
      </c>
      <c r="I534" s="58"/>
      <c r="J534" s="24" t="str">
        <f t="shared" ca="1" si="62"/>
        <v/>
      </c>
      <c r="K534" s="15" t="str">
        <f t="shared" si="66"/>
        <v>E031DAP-019 - Modified Barrier Curb and Gutter Covereach</v>
      </c>
      <c r="L534" s="16" t="e">
        <f>MATCH(K534,'[6]Pay Items'!$K$1:$K$649,0)</f>
        <v>#N/A</v>
      </c>
      <c r="M534" s="17" t="str">
        <f t="shared" ca="1" si="63"/>
        <v>F0</v>
      </c>
      <c r="N534" s="17" t="str">
        <f t="shared" ca="1" si="64"/>
        <v>C2</v>
      </c>
      <c r="O534" s="17" t="str">
        <f t="shared" ca="1" si="65"/>
        <v>C2</v>
      </c>
    </row>
    <row r="535" spans="1:15" s="25" customFormat="1" ht="35.25" customHeight="1" x14ac:dyDescent="0.3">
      <c r="A535" s="138" t="s">
        <v>1058</v>
      </c>
      <c r="B535" s="84" t="s">
        <v>207</v>
      </c>
      <c r="C535" s="81" t="s">
        <v>1071</v>
      </c>
      <c r="D535" s="83"/>
      <c r="E535" s="85" t="s">
        <v>181</v>
      </c>
      <c r="F535" s="86"/>
      <c r="G535" s="139"/>
      <c r="H535" s="87">
        <f t="shared" si="67"/>
        <v>0</v>
      </c>
      <c r="I535" s="58"/>
      <c r="J535" s="24" t="str">
        <f t="shared" ca="1" si="62"/>
        <v/>
      </c>
      <c r="K535" s="15" t="str">
        <f t="shared" si="66"/>
        <v>E031EAP-021 - Integrated Side Inlet Covereach</v>
      </c>
      <c r="L535" s="16" t="e">
        <f>MATCH(K535,'[6]Pay Items'!$K$1:$K$649,0)</f>
        <v>#N/A</v>
      </c>
      <c r="M535" s="17" t="str">
        <f t="shared" ca="1" si="63"/>
        <v>F0</v>
      </c>
      <c r="N535" s="17" t="str">
        <f t="shared" ca="1" si="64"/>
        <v>C2</v>
      </c>
      <c r="O535" s="17" t="str">
        <f t="shared" ca="1" si="65"/>
        <v>C2</v>
      </c>
    </row>
    <row r="536" spans="1:15" s="30" customFormat="1" ht="30" customHeight="1" x14ac:dyDescent="0.3">
      <c r="A536" s="113" t="s">
        <v>74</v>
      </c>
      <c r="B536" s="38" t="s">
        <v>43</v>
      </c>
      <c r="C536" s="88" t="s">
        <v>422</v>
      </c>
      <c r="D536" s="43" t="s">
        <v>11</v>
      </c>
      <c r="E536" s="28"/>
      <c r="F536" s="36"/>
      <c r="G536" s="115"/>
      <c r="H536" s="78"/>
      <c r="I536" s="53"/>
      <c r="J536" s="24" t="str">
        <f t="shared" ca="1" si="62"/>
        <v>LOCKED</v>
      </c>
      <c r="K536" s="15" t="str">
        <f t="shared" si="66"/>
        <v>E032Connecting to Existing ManholeCW 2130-R12</v>
      </c>
      <c r="L536" s="16" t="e">
        <f>MATCH(K536,'[6]Pay Items'!$K$1:$K$649,0)</f>
        <v>#N/A</v>
      </c>
      <c r="M536" s="17" t="str">
        <f t="shared" ca="1" si="63"/>
        <v>F0</v>
      </c>
      <c r="N536" s="17" t="str">
        <f t="shared" ca="1" si="64"/>
        <v>G</v>
      </c>
      <c r="O536" s="17" t="str">
        <f t="shared" ca="1" si="65"/>
        <v>C2</v>
      </c>
    </row>
    <row r="537" spans="1:15" s="30" customFormat="1" ht="30" customHeight="1" x14ac:dyDescent="0.3">
      <c r="A537" s="113" t="s">
        <v>75</v>
      </c>
      <c r="B537" s="44" t="s">
        <v>350</v>
      </c>
      <c r="C537" s="88" t="s">
        <v>1502</v>
      </c>
      <c r="D537" s="43"/>
      <c r="E537" s="28" t="s">
        <v>181</v>
      </c>
      <c r="F537" s="36"/>
      <c r="G537" s="112"/>
      <c r="H537" s="35">
        <f>ROUND(G537*F537,2)</f>
        <v>0</v>
      </c>
      <c r="I537" s="53" t="s">
        <v>1244</v>
      </c>
      <c r="J537" s="24" t="str">
        <f t="shared" ca="1" si="62"/>
        <v/>
      </c>
      <c r="K537" s="15" t="str">
        <f t="shared" si="66"/>
        <v>E033^ mm Catch Basin Leadeach</v>
      </c>
      <c r="L537" s="16" t="e">
        <f>MATCH(K537,'[6]Pay Items'!$K$1:$K$649,0)</f>
        <v>#N/A</v>
      </c>
      <c r="M537" s="17" t="str">
        <f t="shared" ca="1" si="63"/>
        <v>F0</v>
      </c>
      <c r="N537" s="17" t="str">
        <f t="shared" ca="1" si="64"/>
        <v>C2</v>
      </c>
      <c r="O537" s="17" t="str">
        <f t="shared" ca="1" si="65"/>
        <v>C2</v>
      </c>
    </row>
    <row r="538" spans="1:15" s="30" customFormat="1" ht="30" customHeight="1" x14ac:dyDescent="0.3">
      <c r="A538" s="113" t="s">
        <v>75</v>
      </c>
      <c r="B538" s="44" t="s">
        <v>966</v>
      </c>
      <c r="C538" s="88" t="s">
        <v>989</v>
      </c>
      <c r="D538" s="43"/>
      <c r="E538" s="28" t="s">
        <v>181</v>
      </c>
      <c r="F538" s="36"/>
      <c r="G538" s="112"/>
      <c r="H538" s="35">
        <f>ROUND(G538*F538,2)</f>
        <v>0</v>
      </c>
      <c r="I538" s="53" t="s">
        <v>1244</v>
      </c>
      <c r="J538" s="24" t="str">
        <f t="shared" ca="1" si="62"/>
        <v/>
      </c>
      <c r="K538" s="15" t="str">
        <f t="shared" si="66"/>
        <v>E033200 mm Catch Basin Leadeach</v>
      </c>
      <c r="L538" s="16" t="e">
        <f>MATCH(K538,'[6]Pay Items'!$K$1:$K$649,0)</f>
        <v>#N/A</v>
      </c>
      <c r="M538" s="17" t="str">
        <f t="shared" ca="1" si="63"/>
        <v>F0</v>
      </c>
      <c r="N538" s="17" t="str">
        <f t="shared" ca="1" si="64"/>
        <v>C2</v>
      </c>
      <c r="O538" s="17" t="str">
        <f t="shared" ca="1" si="65"/>
        <v>C2</v>
      </c>
    </row>
    <row r="539" spans="1:15" s="30" customFormat="1" ht="30" customHeight="1" x14ac:dyDescent="0.3">
      <c r="A539" s="113" t="s">
        <v>75</v>
      </c>
      <c r="B539" s="44" t="s">
        <v>966</v>
      </c>
      <c r="C539" s="88" t="s">
        <v>990</v>
      </c>
      <c r="D539" s="43"/>
      <c r="E539" s="28" t="s">
        <v>181</v>
      </c>
      <c r="F539" s="36"/>
      <c r="G539" s="112"/>
      <c r="H539" s="35">
        <f>ROUND(G539*F539,2)</f>
        <v>0</v>
      </c>
      <c r="I539" s="53" t="s">
        <v>1244</v>
      </c>
      <c r="J539" s="24" t="str">
        <f t="shared" ca="1" si="62"/>
        <v/>
      </c>
      <c r="K539" s="15" t="str">
        <f t="shared" si="66"/>
        <v>E033250 mm Catch Basin Leadeach</v>
      </c>
      <c r="L539" s="16" t="e">
        <f>MATCH(K539,'[6]Pay Items'!$K$1:$K$649,0)</f>
        <v>#N/A</v>
      </c>
      <c r="M539" s="17" t="str">
        <f t="shared" ca="1" si="63"/>
        <v>F0</v>
      </c>
      <c r="N539" s="17" t="str">
        <f t="shared" ca="1" si="64"/>
        <v>C2</v>
      </c>
      <c r="O539" s="17" t="str">
        <f t="shared" ca="1" si="65"/>
        <v>C2</v>
      </c>
    </row>
    <row r="540" spans="1:15" s="30" customFormat="1" ht="36" customHeight="1" x14ac:dyDescent="0.3">
      <c r="A540" s="113" t="s">
        <v>76</v>
      </c>
      <c r="B540" s="38" t="s">
        <v>44</v>
      </c>
      <c r="C540" s="88" t="s">
        <v>423</v>
      </c>
      <c r="D540" s="43" t="s">
        <v>11</v>
      </c>
      <c r="E540" s="28"/>
      <c r="F540" s="36"/>
      <c r="G540" s="115"/>
      <c r="H540" s="78"/>
      <c r="I540" s="53"/>
      <c r="J540" s="24" t="str">
        <f t="shared" ca="1" si="62"/>
        <v>LOCKED</v>
      </c>
      <c r="K540" s="15" t="str">
        <f t="shared" si="66"/>
        <v>E034Connecting to Existing Catch BasinCW 2130-R12</v>
      </c>
      <c r="L540" s="16" t="e">
        <f>MATCH(K540,'[6]Pay Items'!$K$1:$K$649,0)</f>
        <v>#N/A</v>
      </c>
      <c r="M540" s="17" t="str">
        <f t="shared" ca="1" si="63"/>
        <v>F0</v>
      </c>
      <c r="N540" s="17" t="str">
        <f t="shared" ca="1" si="64"/>
        <v>G</v>
      </c>
      <c r="O540" s="17" t="str">
        <f t="shared" ca="1" si="65"/>
        <v>C2</v>
      </c>
    </row>
    <row r="541" spans="1:15" s="30" customFormat="1" ht="30" customHeight="1" x14ac:dyDescent="0.3">
      <c r="A541" s="113" t="s">
        <v>77</v>
      </c>
      <c r="B541" s="44" t="s">
        <v>350</v>
      </c>
      <c r="C541" s="88" t="s">
        <v>1503</v>
      </c>
      <c r="D541" s="43"/>
      <c r="E541" s="28" t="s">
        <v>181</v>
      </c>
      <c r="F541" s="36"/>
      <c r="G541" s="112"/>
      <c r="H541" s="35">
        <f>ROUND(G541*F541,2)</f>
        <v>0</v>
      </c>
      <c r="I541" s="53" t="s">
        <v>1243</v>
      </c>
      <c r="J541" s="24" t="str">
        <f t="shared" ca="1" si="62"/>
        <v/>
      </c>
      <c r="K541" s="15" t="str">
        <f t="shared" si="66"/>
        <v>E035^ mm Drainage Connection Pipeeach</v>
      </c>
      <c r="L541" s="16" t="e">
        <f>MATCH(K541,'[6]Pay Items'!$K$1:$K$649,0)</f>
        <v>#N/A</v>
      </c>
      <c r="M541" s="17" t="str">
        <f t="shared" ca="1" si="63"/>
        <v>F0</v>
      </c>
      <c r="N541" s="17" t="str">
        <f t="shared" ca="1" si="64"/>
        <v>C2</v>
      </c>
      <c r="O541" s="17" t="str">
        <f t="shared" ca="1" si="65"/>
        <v>C2</v>
      </c>
    </row>
    <row r="542" spans="1:15" s="30" customFormat="1" ht="30" customHeight="1" x14ac:dyDescent="0.3">
      <c r="A542" s="113" t="s">
        <v>77</v>
      </c>
      <c r="B542" s="44" t="s">
        <v>966</v>
      </c>
      <c r="C542" s="88" t="s">
        <v>991</v>
      </c>
      <c r="D542" s="43"/>
      <c r="E542" s="28" t="s">
        <v>181</v>
      </c>
      <c r="F542" s="36"/>
      <c r="G542" s="112"/>
      <c r="H542" s="35">
        <f>ROUND(G542*F542,2)</f>
        <v>0</v>
      </c>
      <c r="I542" s="53" t="s">
        <v>1243</v>
      </c>
      <c r="J542" s="24" t="str">
        <f t="shared" ca="1" si="62"/>
        <v/>
      </c>
      <c r="K542" s="15" t="str">
        <f t="shared" si="66"/>
        <v>E035200 mm Drainage Connection Pipeeach</v>
      </c>
      <c r="L542" s="16" t="e">
        <f>MATCH(K542,'[6]Pay Items'!$K$1:$K$649,0)</f>
        <v>#N/A</v>
      </c>
      <c r="M542" s="17" t="str">
        <f t="shared" ca="1" si="63"/>
        <v>F0</v>
      </c>
      <c r="N542" s="17" t="str">
        <f t="shared" ca="1" si="64"/>
        <v>C2</v>
      </c>
      <c r="O542" s="17" t="str">
        <f t="shared" ca="1" si="65"/>
        <v>C2</v>
      </c>
    </row>
    <row r="543" spans="1:15" s="30" customFormat="1" ht="30" customHeight="1" x14ac:dyDescent="0.3">
      <c r="A543" s="113" t="s">
        <v>77</v>
      </c>
      <c r="B543" s="44" t="s">
        <v>966</v>
      </c>
      <c r="C543" s="88" t="s">
        <v>992</v>
      </c>
      <c r="D543" s="43"/>
      <c r="E543" s="28" t="s">
        <v>181</v>
      </c>
      <c r="F543" s="36"/>
      <c r="G543" s="112"/>
      <c r="H543" s="35">
        <f>ROUND(G543*F543,2)</f>
        <v>0</v>
      </c>
      <c r="I543" s="53" t="s">
        <v>1243</v>
      </c>
      <c r="J543" s="24" t="str">
        <f t="shared" ca="1" si="62"/>
        <v/>
      </c>
      <c r="K543" s="15" t="str">
        <f t="shared" si="66"/>
        <v>E035250 mm Drainage Connection Pipeeach</v>
      </c>
      <c r="L543" s="16" t="e">
        <f>MATCH(K543,'[6]Pay Items'!$K$1:$K$649,0)</f>
        <v>#N/A</v>
      </c>
      <c r="M543" s="17" t="str">
        <f t="shared" ca="1" si="63"/>
        <v>F0</v>
      </c>
      <c r="N543" s="17" t="str">
        <f t="shared" ca="1" si="64"/>
        <v>C2</v>
      </c>
      <c r="O543" s="17" t="str">
        <f t="shared" ca="1" si="65"/>
        <v>C2</v>
      </c>
    </row>
    <row r="544" spans="1:15" s="31" customFormat="1" ht="30" customHeight="1" x14ac:dyDescent="0.3">
      <c r="A544" s="113" t="s">
        <v>675</v>
      </c>
      <c r="B544" s="38" t="s">
        <v>45</v>
      </c>
      <c r="C544" s="88" t="s">
        <v>676</v>
      </c>
      <c r="D544" s="43" t="s">
        <v>11</v>
      </c>
      <c r="E544" s="28"/>
      <c r="F544" s="36"/>
      <c r="G544" s="116"/>
      <c r="H544" s="78"/>
      <c r="I544" s="53"/>
      <c r="J544" s="24" t="str">
        <f t="shared" ca="1" si="62"/>
        <v>LOCKED</v>
      </c>
      <c r="K544" s="15" t="str">
        <f t="shared" si="66"/>
        <v>E035AConnecting to Existing Catch PitCW 2130-R12</v>
      </c>
      <c r="L544" s="16" t="e">
        <f>MATCH(K544,'[6]Pay Items'!$K$1:$K$649,0)</f>
        <v>#N/A</v>
      </c>
      <c r="M544" s="17" t="str">
        <f t="shared" ca="1" si="63"/>
        <v>F0</v>
      </c>
      <c r="N544" s="17" t="str">
        <f t="shared" ca="1" si="64"/>
        <v>C2</v>
      </c>
      <c r="O544" s="17" t="str">
        <f t="shared" ca="1" si="65"/>
        <v>C2</v>
      </c>
    </row>
    <row r="545" spans="1:15" s="31" customFormat="1" ht="43.9" customHeight="1" x14ac:dyDescent="0.3">
      <c r="A545" s="113" t="s">
        <v>677</v>
      </c>
      <c r="B545" s="44" t="s">
        <v>350</v>
      </c>
      <c r="C545" s="88" t="s">
        <v>1504</v>
      </c>
      <c r="D545" s="43"/>
      <c r="E545" s="28" t="s">
        <v>181</v>
      </c>
      <c r="F545" s="36"/>
      <c r="G545" s="112"/>
      <c r="H545" s="35">
        <f>ROUND(G545*F545,2)</f>
        <v>0</v>
      </c>
      <c r="I545" s="53" t="s">
        <v>1243</v>
      </c>
      <c r="J545" s="24" t="str">
        <f t="shared" ca="1" si="62"/>
        <v/>
      </c>
      <c r="K545" s="15" t="str">
        <f t="shared" si="66"/>
        <v>E035B^ mm Drainage Connection Inlet Pipeeach</v>
      </c>
      <c r="L545" s="16" t="e">
        <f>MATCH(K545,'[6]Pay Items'!$K$1:$K$649,0)</f>
        <v>#N/A</v>
      </c>
      <c r="M545" s="17" t="str">
        <f t="shared" ca="1" si="63"/>
        <v>F0</v>
      </c>
      <c r="N545" s="17" t="str">
        <f t="shared" ca="1" si="64"/>
        <v>C2</v>
      </c>
      <c r="O545" s="17" t="str">
        <f t="shared" ca="1" si="65"/>
        <v>C2</v>
      </c>
    </row>
    <row r="546" spans="1:15" s="31" customFormat="1" ht="43.9" customHeight="1" x14ac:dyDescent="0.3">
      <c r="A546" s="113" t="s">
        <v>677</v>
      </c>
      <c r="B546" s="44" t="s">
        <v>966</v>
      </c>
      <c r="C546" s="88" t="s">
        <v>993</v>
      </c>
      <c r="D546" s="43"/>
      <c r="E546" s="28" t="s">
        <v>181</v>
      </c>
      <c r="F546" s="36"/>
      <c r="G546" s="112"/>
      <c r="H546" s="35">
        <f>ROUND(G546*F546,2)</f>
        <v>0</v>
      </c>
      <c r="I546" s="53" t="s">
        <v>1243</v>
      </c>
      <c r="J546" s="24" t="str">
        <f t="shared" ca="1" si="62"/>
        <v/>
      </c>
      <c r="K546" s="15" t="str">
        <f t="shared" si="66"/>
        <v>E035B200 mm Drainage Connection Inlet Pipeeach</v>
      </c>
      <c r="L546" s="16" t="e">
        <f>MATCH(K546,'[6]Pay Items'!$K$1:$K$649,0)</f>
        <v>#N/A</v>
      </c>
      <c r="M546" s="17" t="str">
        <f t="shared" ca="1" si="63"/>
        <v>F0</v>
      </c>
      <c r="N546" s="17" t="str">
        <f t="shared" ca="1" si="64"/>
        <v>C2</v>
      </c>
      <c r="O546" s="17" t="str">
        <f t="shared" ca="1" si="65"/>
        <v>C2</v>
      </c>
    </row>
    <row r="547" spans="1:15" s="31" customFormat="1" ht="43.9" customHeight="1" x14ac:dyDescent="0.3">
      <c r="A547" s="113" t="s">
        <v>677</v>
      </c>
      <c r="B547" s="44" t="s">
        <v>966</v>
      </c>
      <c r="C547" s="88" t="s">
        <v>994</v>
      </c>
      <c r="D547" s="43"/>
      <c r="E547" s="28" t="s">
        <v>181</v>
      </c>
      <c r="F547" s="36"/>
      <c r="G547" s="112"/>
      <c r="H547" s="35">
        <f>ROUND(G547*F547,2)</f>
        <v>0</v>
      </c>
      <c r="I547" s="53" t="s">
        <v>1243</v>
      </c>
      <c r="J547" s="24" t="str">
        <f t="shared" ca="1" si="62"/>
        <v/>
      </c>
      <c r="K547" s="15" t="str">
        <f t="shared" si="66"/>
        <v>E035B250 mm Drainage Connection Inlet Pipeeach</v>
      </c>
      <c r="L547" s="16" t="e">
        <f>MATCH(K547,'[6]Pay Items'!$K$1:$K$649,0)</f>
        <v>#N/A</v>
      </c>
      <c r="M547" s="17" t="str">
        <f t="shared" ca="1" si="63"/>
        <v>F0</v>
      </c>
      <c r="N547" s="17" t="str">
        <f t="shared" ca="1" si="64"/>
        <v>C2</v>
      </c>
      <c r="O547" s="17" t="str">
        <f t="shared" ca="1" si="65"/>
        <v>C2</v>
      </c>
    </row>
    <row r="548" spans="1:15" s="31" customFormat="1" ht="30" customHeight="1" x14ac:dyDescent="0.3">
      <c r="A548" s="113" t="s">
        <v>678</v>
      </c>
      <c r="B548" s="38" t="s">
        <v>46</v>
      </c>
      <c r="C548" s="88" t="s">
        <v>679</v>
      </c>
      <c r="D548" s="43" t="s">
        <v>11</v>
      </c>
      <c r="E548" s="28"/>
      <c r="F548" s="36"/>
      <c r="G548" s="116"/>
      <c r="H548" s="78"/>
      <c r="I548" s="53"/>
      <c r="J548" s="24" t="str">
        <f t="shared" ca="1" si="62"/>
        <v>LOCKED</v>
      </c>
      <c r="K548" s="15" t="str">
        <f t="shared" si="66"/>
        <v>E035CConnecting to Existing Inlet BoxCW 2130-R12</v>
      </c>
      <c r="L548" s="16" t="e">
        <f>MATCH(K548,'[6]Pay Items'!$K$1:$K$649,0)</f>
        <v>#N/A</v>
      </c>
      <c r="M548" s="17" t="str">
        <f t="shared" ca="1" si="63"/>
        <v>F0</v>
      </c>
      <c r="N548" s="17" t="str">
        <f t="shared" ca="1" si="64"/>
        <v>C2</v>
      </c>
      <c r="O548" s="17" t="str">
        <f t="shared" ca="1" si="65"/>
        <v>C2</v>
      </c>
    </row>
    <row r="549" spans="1:15" s="31" customFormat="1" ht="40.5" customHeight="1" x14ac:dyDescent="0.3">
      <c r="A549" s="113" t="s">
        <v>680</v>
      </c>
      <c r="B549" s="44" t="s">
        <v>350</v>
      </c>
      <c r="C549" s="88" t="s">
        <v>1504</v>
      </c>
      <c r="D549" s="43"/>
      <c r="E549" s="28" t="s">
        <v>181</v>
      </c>
      <c r="F549" s="36"/>
      <c r="G549" s="112"/>
      <c r="H549" s="35">
        <f>ROUND(G549*F549,2)</f>
        <v>0</v>
      </c>
      <c r="I549" s="53" t="s">
        <v>1243</v>
      </c>
      <c r="J549" s="24" t="str">
        <f t="shared" ca="1" si="62"/>
        <v/>
      </c>
      <c r="K549" s="15" t="str">
        <f t="shared" si="66"/>
        <v>E035D^ mm Drainage Connection Inlet Pipeeach</v>
      </c>
      <c r="L549" s="16" t="e">
        <f>MATCH(K549,'[6]Pay Items'!$K$1:$K$649,0)</f>
        <v>#N/A</v>
      </c>
      <c r="M549" s="17" t="str">
        <f t="shared" ca="1" si="63"/>
        <v>F0</v>
      </c>
      <c r="N549" s="17" t="str">
        <f t="shared" ca="1" si="64"/>
        <v>C2</v>
      </c>
      <c r="O549" s="17" t="str">
        <f t="shared" ca="1" si="65"/>
        <v>C2</v>
      </c>
    </row>
    <row r="550" spans="1:15" s="31" customFormat="1" ht="42.75" customHeight="1" x14ac:dyDescent="0.3">
      <c r="A550" s="113" t="s">
        <v>680</v>
      </c>
      <c r="B550" s="44" t="s">
        <v>966</v>
      </c>
      <c r="C550" s="88" t="s">
        <v>993</v>
      </c>
      <c r="D550" s="43"/>
      <c r="E550" s="28" t="s">
        <v>181</v>
      </c>
      <c r="F550" s="36"/>
      <c r="G550" s="112"/>
      <c r="H550" s="35">
        <f>ROUND(G550*F550,2)</f>
        <v>0</v>
      </c>
      <c r="I550" s="53" t="s">
        <v>1243</v>
      </c>
      <c r="J550" s="24" t="str">
        <f t="shared" ca="1" si="62"/>
        <v/>
      </c>
      <c r="K550" s="15" t="str">
        <f t="shared" si="66"/>
        <v>E035D200 mm Drainage Connection Inlet Pipeeach</v>
      </c>
      <c r="L550" s="16" t="e">
        <f>MATCH(K550,'[6]Pay Items'!$K$1:$K$649,0)</f>
        <v>#N/A</v>
      </c>
      <c r="M550" s="17" t="str">
        <f t="shared" ca="1" si="63"/>
        <v>F0</v>
      </c>
      <c r="N550" s="17" t="str">
        <f t="shared" ca="1" si="64"/>
        <v>C2</v>
      </c>
      <c r="O550" s="17" t="str">
        <f t="shared" ca="1" si="65"/>
        <v>C2</v>
      </c>
    </row>
    <row r="551" spans="1:15" s="31" customFormat="1" ht="37.5" customHeight="1" x14ac:dyDescent="0.3">
      <c r="A551" s="113" t="s">
        <v>680</v>
      </c>
      <c r="B551" s="44" t="s">
        <v>966</v>
      </c>
      <c r="C551" s="88" t="s">
        <v>994</v>
      </c>
      <c r="D551" s="43"/>
      <c r="E551" s="28" t="s">
        <v>181</v>
      </c>
      <c r="F551" s="36"/>
      <c r="G551" s="112"/>
      <c r="H551" s="35">
        <f>ROUND(G551*F551,2)</f>
        <v>0</v>
      </c>
      <c r="I551" s="53" t="s">
        <v>1243</v>
      </c>
      <c r="J551" s="24" t="str">
        <f t="shared" ca="1" si="62"/>
        <v/>
      </c>
      <c r="K551" s="15" t="str">
        <f t="shared" si="66"/>
        <v>E035D250 mm Drainage Connection Inlet Pipeeach</v>
      </c>
      <c r="L551" s="16" t="e">
        <f>MATCH(K551,'[6]Pay Items'!$K$1:$K$649,0)</f>
        <v>#N/A</v>
      </c>
      <c r="M551" s="17" t="str">
        <f t="shared" ca="1" si="63"/>
        <v>F0</v>
      </c>
      <c r="N551" s="17" t="str">
        <f t="shared" ca="1" si="64"/>
        <v>C2</v>
      </c>
      <c r="O551" s="17" t="str">
        <f t="shared" ca="1" si="65"/>
        <v>C2</v>
      </c>
    </row>
    <row r="552" spans="1:15" s="31" customFormat="1" ht="37.5" customHeight="1" x14ac:dyDescent="0.3">
      <c r="A552" s="113" t="s">
        <v>78</v>
      </c>
      <c r="B552" s="38" t="s">
        <v>47</v>
      </c>
      <c r="C552" s="88" t="s">
        <v>424</v>
      </c>
      <c r="D552" s="43" t="s">
        <v>11</v>
      </c>
      <c r="E552" s="28"/>
      <c r="F552" s="36"/>
      <c r="G552" s="116"/>
      <c r="H552" s="35"/>
      <c r="I552" s="53" t="s">
        <v>1216</v>
      </c>
      <c r="J552" s="24" t="str">
        <f t="shared" ca="1" si="62"/>
        <v>LOCKED</v>
      </c>
      <c r="K552" s="15" t="str">
        <f t="shared" si="66"/>
        <v>E036Connecting to Existing SewerCW 2130-R12</v>
      </c>
      <c r="L552" s="16" t="e">
        <f>MATCH(K552,'[6]Pay Items'!$K$1:$K$649,0)</f>
        <v>#N/A</v>
      </c>
      <c r="M552" s="17" t="str">
        <f t="shared" ca="1" si="63"/>
        <v>F0</v>
      </c>
      <c r="N552" s="17" t="str">
        <f t="shared" ca="1" si="64"/>
        <v>C2</v>
      </c>
      <c r="O552" s="17" t="str">
        <f t="shared" ca="1" si="65"/>
        <v>C2</v>
      </c>
    </row>
    <row r="553" spans="1:15" s="30" customFormat="1" ht="40" customHeight="1" x14ac:dyDescent="0.3">
      <c r="A553" s="113" t="s">
        <v>79</v>
      </c>
      <c r="B553" s="44" t="s">
        <v>350</v>
      </c>
      <c r="C553" s="88" t="s">
        <v>1505</v>
      </c>
      <c r="D553" s="43"/>
      <c r="E553" s="28"/>
      <c r="F553" s="36"/>
      <c r="G553" s="115"/>
      <c r="H553" s="78"/>
      <c r="I553" s="53" t="s">
        <v>1506</v>
      </c>
      <c r="J553" s="24" t="str">
        <f t="shared" ca="1" si="62"/>
        <v>LOCKED</v>
      </c>
      <c r="K553" s="15" t="str">
        <f t="shared" si="66"/>
        <v>E037^ mm (Type ^) Connecting Pipe</v>
      </c>
      <c r="L553" s="16" t="e">
        <f>MATCH(K553,'[6]Pay Items'!$K$1:$K$649,0)</f>
        <v>#N/A</v>
      </c>
      <c r="M553" s="17" t="str">
        <f t="shared" ca="1" si="63"/>
        <v>F0</v>
      </c>
      <c r="N553" s="17" t="str">
        <f t="shared" ca="1" si="64"/>
        <v>G</v>
      </c>
      <c r="O553" s="17" t="str">
        <f t="shared" ca="1" si="65"/>
        <v>C2</v>
      </c>
    </row>
    <row r="554" spans="1:15" s="25" customFormat="1" ht="43.9" customHeight="1" x14ac:dyDescent="0.3">
      <c r="A554" s="113" t="s">
        <v>80</v>
      </c>
      <c r="B554" s="65" t="s">
        <v>699</v>
      </c>
      <c r="C554" s="37" t="s">
        <v>1507</v>
      </c>
      <c r="D554" s="43"/>
      <c r="E554" s="28" t="s">
        <v>181</v>
      </c>
      <c r="F554" s="36"/>
      <c r="G554" s="112"/>
      <c r="H554" s="35">
        <f t="shared" ref="H554:H559" si="68">ROUND(G554*F554,2)</f>
        <v>0</v>
      </c>
      <c r="I554" s="58" t="s">
        <v>857</v>
      </c>
      <c r="J554" s="24" t="str">
        <f t="shared" ca="1" si="62"/>
        <v/>
      </c>
      <c r="K554" s="15" t="str">
        <f t="shared" si="66"/>
        <v>E038Connecting to 300 mm (Type ^ ) Sewereach</v>
      </c>
      <c r="L554" s="16" t="e">
        <f>MATCH(K554,'[6]Pay Items'!$K$1:$K$649,0)</f>
        <v>#N/A</v>
      </c>
      <c r="M554" s="17" t="str">
        <f t="shared" ca="1" si="63"/>
        <v>F0</v>
      </c>
      <c r="N554" s="17" t="str">
        <f t="shared" ca="1" si="64"/>
        <v>C2</v>
      </c>
      <c r="O554" s="17" t="str">
        <f t="shared" ca="1" si="65"/>
        <v>C2</v>
      </c>
    </row>
    <row r="555" spans="1:15" s="25" customFormat="1" ht="43.9" customHeight="1" x14ac:dyDescent="0.3">
      <c r="A555" s="113" t="s">
        <v>81</v>
      </c>
      <c r="B555" s="65" t="s">
        <v>701</v>
      </c>
      <c r="C555" s="37" t="s">
        <v>1508</v>
      </c>
      <c r="D555" s="43"/>
      <c r="E555" s="28" t="s">
        <v>181</v>
      </c>
      <c r="F555" s="36"/>
      <c r="G555" s="112"/>
      <c r="H555" s="35">
        <f t="shared" si="68"/>
        <v>0</v>
      </c>
      <c r="I555" s="58" t="s">
        <v>857</v>
      </c>
      <c r="J555" s="24" t="str">
        <f t="shared" ca="1" si="62"/>
        <v/>
      </c>
      <c r="K555" s="15" t="str">
        <f t="shared" si="66"/>
        <v>E039Connecting to 375 mm (Type ^ ) Sewereach</v>
      </c>
      <c r="L555" s="16" t="e">
        <f>MATCH(K555,'[6]Pay Items'!$K$1:$K$649,0)</f>
        <v>#N/A</v>
      </c>
      <c r="M555" s="17" t="str">
        <f t="shared" ca="1" si="63"/>
        <v>F0</v>
      </c>
      <c r="N555" s="17" t="str">
        <f t="shared" ca="1" si="64"/>
        <v>C2</v>
      </c>
      <c r="O555" s="17" t="str">
        <f t="shared" ca="1" si="65"/>
        <v>C2</v>
      </c>
    </row>
    <row r="556" spans="1:15" s="25" customFormat="1" ht="43.9" customHeight="1" x14ac:dyDescent="0.3">
      <c r="A556" s="113" t="s">
        <v>82</v>
      </c>
      <c r="B556" s="65" t="s">
        <v>703</v>
      </c>
      <c r="C556" s="37" t="s">
        <v>1509</v>
      </c>
      <c r="D556" s="43"/>
      <c r="E556" s="28" t="s">
        <v>181</v>
      </c>
      <c r="F556" s="36"/>
      <c r="G556" s="112"/>
      <c r="H556" s="35">
        <f t="shared" si="68"/>
        <v>0</v>
      </c>
      <c r="I556" s="58" t="s">
        <v>857</v>
      </c>
      <c r="J556" s="24" t="str">
        <f t="shared" ca="1" si="62"/>
        <v/>
      </c>
      <c r="K556" s="15" t="str">
        <f t="shared" si="66"/>
        <v>E040Connecting to 450 mm (Type ^) Sewereach</v>
      </c>
      <c r="L556" s="16" t="e">
        <f>MATCH(K556,'[6]Pay Items'!$K$1:$K$649,0)</f>
        <v>#N/A</v>
      </c>
      <c r="M556" s="17" t="str">
        <f t="shared" ca="1" si="63"/>
        <v>F0</v>
      </c>
      <c r="N556" s="17" t="str">
        <f t="shared" ca="1" si="64"/>
        <v>C2</v>
      </c>
      <c r="O556" s="17" t="str">
        <f t="shared" ca="1" si="65"/>
        <v>C2</v>
      </c>
    </row>
    <row r="557" spans="1:15" s="25" customFormat="1" ht="43.9" customHeight="1" x14ac:dyDescent="0.3">
      <c r="A557" s="113" t="s">
        <v>83</v>
      </c>
      <c r="B557" s="65" t="s">
        <v>725</v>
      </c>
      <c r="C557" s="37" t="s">
        <v>1510</v>
      </c>
      <c r="D557" s="43"/>
      <c r="E557" s="28" t="s">
        <v>181</v>
      </c>
      <c r="F557" s="36"/>
      <c r="G557" s="112"/>
      <c r="H557" s="35">
        <f t="shared" si="68"/>
        <v>0</v>
      </c>
      <c r="I557" s="58" t="s">
        <v>857</v>
      </c>
      <c r="J557" s="24" t="str">
        <f t="shared" ca="1" si="62"/>
        <v/>
      </c>
      <c r="K557" s="15" t="str">
        <f t="shared" si="66"/>
        <v>E041Connecting to 525 mm (Type ^) Sewereach</v>
      </c>
      <c r="L557" s="16" t="e">
        <f>MATCH(K557,'[6]Pay Items'!$K$1:$K$649,0)</f>
        <v>#N/A</v>
      </c>
      <c r="M557" s="17" t="str">
        <f t="shared" ca="1" si="63"/>
        <v>F0</v>
      </c>
      <c r="N557" s="17" t="str">
        <f t="shared" ca="1" si="64"/>
        <v>C2</v>
      </c>
      <c r="O557" s="17" t="str">
        <f t="shared" ca="1" si="65"/>
        <v>C2</v>
      </c>
    </row>
    <row r="558" spans="1:15" s="25" customFormat="1" ht="43.9" customHeight="1" x14ac:dyDescent="0.3">
      <c r="A558" s="113" t="s">
        <v>1052</v>
      </c>
      <c r="B558" s="65" t="s">
        <v>1053</v>
      </c>
      <c r="C558" s="37" t="s">
        <v>1511</v>
      </c>
      <c r="D558" s="43"/>
      <c r="E558" s="28" t="s">
        <v>181</v>
      </c>
      <c r="F558" s="36"/>
      <c r="G558" s="112"/>
      <c r="H558" s="35">
        <f t="shared" si="68"/>
        <v>0</v>
      </c>
      <c r="I558" s="58" t="s">
        <v>857</v>
      </c>
      <c r="J558" s="24" t="str">
        <f t="shared" ca="1" si="62"/>
        <v/>
      </c>
      <c r="K558" s="15" t="str">
        <f t="shared" si="66"/>
        <v>E041AConnecting to 600 mm (Type ^) Sewereach</v>
      </c>
      <c r="L558" s="16" t="e">
        <f>MATCH(K558,'[6]Pay Items'!$K$1:$K$649,0)</f>
        <v>#N/A</v>
      </c>
      <c r="M558" s="17" t="str">
        <f t="shared" ca="1" si="63"/>
        <v>F0</v>
      </c>
      <c r="N558" s="17" t="str">
        <f t="shared" ca="1" si="64"/>
        <v>C2</v>
      </c>
      <c r="O558" s="17" t="str">
        <f t="shared" ca="1" si="65"/>
        <v>C2</v>
      </c>
    </row>
    <row r="559" spans="1:15" s="25" customFormat="1" ht="43.9" customHeight="1" x14ac:dyDescent="0.3">
      <c r="A559" s="138" t="s">
        <v>1070</v>
      </c>
      <c r="B559" s="65" t="s">
        <v>1053</v>
      </c>
      <c r="C559" s="37" t="s">
        <v>1512</v>
      </c>
      <c r="D559" s="43"/>
      <c r="E559" s="28" t="s">
        <v>181</v>
      </c>
      <c r="F559" s="36"/>
      <c r="G559" s="112"/>
      <c r="H559" s="35">
        <f t="shared" si="68"/>
        <v>0</v>
      </c>
      <c r="I559" s="58" t="s">
        <v>1513</v>
      </c>
      <c r="J559" s="24" t="str">
        <f t="shared" ca="1" si="62"/>
        <v/>
      </c>
      <c r="K559" s="15" t="str">
        <f t="shared" si="66"/>
        <v>E041BConnecting to ^ mm (Type ^) Sewereach</v>
      </c>
      <c r="L559" s="16" t="e">
        <f>MATCH(K559,'[6]Pay Items'!$K$1:$K$649,0)</f>
        <v>#N/A</v>
      </c>
      <c r="M559" s="17" t="str">
        <f t="shared" ca="1" si="63"/>
        <v>F0</v>
      </c>
      <c r="N559" s="17" t="str">
        <f t="shared" ca="1" si="64"/>
        <v>C2</v>
      </c>
      <c r="O559" s="17" t="str">
        <f t="shared" ca="1" si="65"/>
        <v>C2</v>
      </c>
    </row>
    <row r="560" spans="1:15" s="30" customFormat="1" ht="43.9" customHeight="1" x14ac:dyDescent="0.3">
      <c r="A560" s="113" t="s">
        <v>84</v>
      </c>
      <c r="B560" s="38" t="s">
        <v>48</v>
      </c>
      <c r="C560" s="88" t="s">
        <v>726</v>
      </c>
      <c r="D560" s="43" t="s">
        <v>11</v>
      </c>
      <c r="E560" s="28"/>
      <c r="F560" s="36"/>
      <c r="G560" s="115"/>
      <c r="H560" s="78"/>
      <c r="I560" s="53"/>
      <c r="J560" s="24" t="str">
        <f t="shared" ca="1" si="62"/>
        <v>LOCKED</v>
      </c>
      <c r="K560" s="15" t="str">
        <f t="shared" si="66"/>
        <v>E042Connecting New Sewer Service to Existing Sewer ServiceCW 2130-R12</v>
      </c>
      <c r="L560" s="16" t="e">
        <f>MATCH(K560,'[6]Pay Items'!$K$1:$K$649,0)</f>
        <v>#N/A</v>
      </c>
      <c r="M560" s="17" t="str">
        <f t="shared" ca="1" si="63"/>
        <v>F0</v>
      </c>
      <c r="N560" s="17" t="str">
        <f t="shared" ca="1" si="64"/>
        <v>G</v>
      </c>
      <c r="O560" s="17" t="str">
        <f t="shared" ca="1" si="65"/>
        <v>C2</v>
      </c>
    </row>
    <row r="561" spans="1:15" s="30" customFormat="1" ht="30" customHeight="1" x14ac:dyDescent="0.3">
      <c r="A561" s="113" t="s">
        <v>85</v>
      </c>
      <c r="B561" s="44" t="s">
        <v>350</v>
      </c>
      <c r="C561" s="88" t="s">
        <v>1488</v>
      </c>
      <c r="D561" s="43"/>
      <c r="E561" s="28" t="s">
        <v>181</v>
      </c>
      <c r="F561" s="36"/>
      <c r="G561" s="112"/>
      <c r="H561" s="35">
        <f t="shared" ref="H561:H570" si="69">ROUND(G561*F561,2)</f>
        <v>0</v>
      </c>
      <c r="I561" s="53" t="s">
        <v>1514</v>
      </c>
      <c r="J561" s="24" t="str">
        <f t="shared" ca="1" si="62"/>
        <v/>
      </c>
      <c r="K561" s="15" t="str">
        <f t="shared" si="66"/>
        <v>E043^ mmeach</v>
      </c>
      <c r="L561" s="16" t="e">
        <f>MATCH(K561,'[6]Pay Items'!$K$1:$K$649,0)</f>
        <v>#N/A</v>
      </c>
      <c r="M561" s="17" t="str">
        <f t="shared" ca="1" si="63"/>
        <v>F0</v>
      </c>
      <c r="N561" s="17" t="str">
        <f t="shared" ca="1" si="64"/>
        <v>C2</v>
      </c>
      <c r="O561" s="17" t="str">
        <f t="shared" ca="1" si="65"/>
        <v>C2</v>
      </c>
    </row>
    <row r="562" spans="1:15" s="25" customFormat="1" ht="40" customHeight="1" x14ac:dyDescent="0.3">
      <c r="A562" s="113" t="s">
        <v>86</v>
      </c>
      <c r="B562" s="38" t="s">
        <v>49</v>
      </c>
      <c r="C562" s="37" t="s">
        <v>692</v>
      </c>
      <c r="D562" s="43" t="s">
        <v>11</v>
      </c>
      <c r="E562" s="28" t="s">
        <v>181</v>
      </c>
      <c r="F562" s="36"/>
      <c r="G562" s="112"/>
      <c r="H562" s="35">
        <f t="shared" si="69"/>
        <v>0</v>
      </c>
      <c r="I562" s="53"/>
      <c r="J562" s="24" t="str">
        <f t="shared" ca="1" si="62"/>
        <v/>
      </c>
      <c r="K562" s="15" t="str">
        <f t="shared" si="66"/>
        <v>E044Abandoning Existing Catch BasinsCW 2130-R12each</v>
      </c>
      <c r="L562" s="16" t="e">
        <f>MATCH(K562,'[6]Pay Items'!$K$1:$K$649,0)</f>
        <v>#N/A</v>
      </c>
      <c r="M562" s="17" t="str">
        <f t="shared" ca="1" si="63"/>
        <v>F0</v>
      </c>
      <c r="N562" s="17" t="str">
        <f t="shared" ca="1" si="64"/>
        <v>C2</v>
      </c>
      <c r="O562" s="17" t="str">
        <f t="shared" ca="1" si="65"/>
        <v>C2</v>
      </c>
    </row>
    <row r="563" spans="1:15" s="25" customFormat="1" ht="30" customHeight="1" x14ac:dyDescent="0.3">
      <c r="A563" s="113" t="s">
        <v>428</v>
      </c>
      <c r="B563" s="38" t="s">
        <v>50</v>
      </c>
      <c r="C563" s="37" t="s">
        <v>425</v>
      </c>
      <c r="D563" s="43" t="s">
        <v>11</v>
      </c>
      <c r="E563" s="28" t="s">
        <v>181</v>
      </c>
      <c r="F563" s="36"/>
      <c r="G563" s="112"/>
      <c r="H563" s="35">
        <f t="shared" si="69"/>
        <v>0</v>
      </c>
      <c r="I563" s="53"/>
      <c r="J563" s="24" t="str">
        <f t="shared" ca="1" si="62"/>
        <v/>
      </c>
      <c r="K563" s="15" t="str">
        <f t="shared" si="66"/>
        <v>E045Abandoning Existing Catch PitCW 2130-R12each</v>
      </c>
      <c r="L563" s="16" t="e">
        <f>MATCH(K563,'[6]Pay Items'!$K$1:$K$649,0)</f>
        <v>#N/A</v>
      </c>
      <c r="M563" s="17" t="str">
        <f t="shared" ca="1" si="63"/>
        <v>F0</v>
      </c>
      <c r="N563" s="17" t="str">
        <f t="shared" ca="1" si="64"/>
        <v>C2</v>
      </c>
      <c r="O563" s="17" t="str">
        <f t="shared" ca="1" si="65"/>
        <v>C2</v>
      </c>
    </row>
    <row r="564" spans="1:15" s="25" customFormat="1" ht="30" customHeight="1" x14ac:dyDescent="0.3">
      <c r="A564" s="113" t="s">
        <v>430</v>
      </c>
      <c r="B564" s="38" t="s">
        <v>51</v>
      </c>
      <c r="C564" s="37" t="s">
        <v>693</v>
      </c>
      <c r="D564" s="43" t="s">
        <v>11</v>
      </c>
      <c r="E564" s="28" t="s">
        <v>181</v>
      </c>
      <c r="F564" s="36"/>
      <c r="G564" s="112"/>
      <c r="H564" s="35">
        <f t="shared" si="69"/>
        <v>0</v>
      </c>
      <c r="I564" s="53"/>
      <c r="J564" s="24" t="str">
        <f t="shared" ca="1" si="62"/>
        <v/>
      </c>
      <c r="K564" s="15" t="str">
        <f t="shared" si="66"/>
        <v>E046Removal of Existing Catch BasinsCW 2130-R12each</v>
      </c>
      <c r="L564" s="16" t="e">
        <f>MATCH(K564,'[6]Pay Items'!$K$1:$K$649,0)</f>
        <v>#N/A</v>
      </c>
      <c r="M564" s="17" t="str">
        <f t="shared" ca="1" si="63"/>
        <v>F0</v>
      </c>
      <c r="N564" s="17" t="str">
        <f t="shared" ca="1" si="64"/>
        <v>C2</v>
      </c>
      <c r="O564" s="17" t="str">
        <f t="shared" ca="1" si="65"/>
        <v>C2</v>
      </c>
    </row>
    <row r="565" spans="1:15" s="25" customFormat="1" ht="30" customHeight="1" x14ac:dyDescent="0.3">
      <c r="A565" s="113" t="s">
        <v>432</v>
      </c>
      <c r="B565" s="38" t="s">
        <v>52</v>
      </c>
      <c r="C565" s="37" t="s">
        <v>426</v>
      </c>
      <c r="D565" s="43" t="s">
        <v>11</v>
      </c>
      <c r="E565" s="28" t="s">
        <v>181</v>
      </c>
      <c r="F565" s="36"/>
      <c r="G565" s="112"/>
      <c r="H565" s="35">
        <f t="shared" si="69"/>
        <v>0</v>
      </c>
      <c r="I565" s="53"/>
      <c r="J565" s="24" t="str">
        <f t="shared" ca="1" si="62"/>
        <v/>
      </c>
      <c r="K565" s="15" t="str">
        <f t="shared" si="66"/>
        <v>E047Removal of Existing Catch PitCW 2130-R12each</v>
      </c>
      <c r="L565" s="16" t="e">
        <f>MATCH(K565,'[6]Pay Items'!$K$1:$K$649,0)</f>
        <v>#N/A</v>
      </c>
      <c r="M565" s="17" t="str">
        <f t="shared" ca="1" si="63"/>
        <v>F0</v>
      </c>
      <c r="N565" s="17" t="str">
        <f t="shared" ca="1" si="64"/>
        <v>C2</v>
      </c>
      <c r="O565" s="17" t="str">
        <f t="shared" ca="1" si="65"/>
        <v>C2</v>
      </c>
    </row>
    <row r="566" spans="1:15" s="25" customFormat="1" ht="43.5" customHeight="1" x14ac:dyDescent="0.3">
      <c r="A566" s="113" t="s">
        <v>434</v>
      </c>
      <c r="B566" s="38" t="s">
        <v>429</v>
      </c>
      <c r="C566" s="37" t="s">
        <v>694</v>
      </c>
      <c r="D566" s="43" t="s">
        <v>11</v>
      </c>
      <c r="E566" s="28" t="s">
        <v>181</v>
      </c>
      <c r="F566" s="36"/>
      <c r="G566" s="112"/>
      <c r="H566" s="35">
        <f t="shared" si="69"/>
        <v>0</v>
      </c>
      <c r="I566" s="53"/>
      <c r="J566" s="24" t="str">
        <f t="shared" ca="1" si="62"/>
        <v/>
      </c>
      <c r="K566" s="15" t="str">
        <f t="shared" si="66"/>
        <v>E048Relocation of Existing Catch BasinsCW 2130-R12each</v>
      </c>
      <c r="L566" s="16" t="e">
        <f>MATCH(K566,'[6]Pay Items'!$K$1:$K$649,0)</f>
        <v>#N/A</v>
      </c>
      <c r="M566" s="17" t="str">
        <f t="shared" ca="1" si="63"/>
        <v>F0</v>
      </c>
      <c r="N566" s="17" t="str">
        <f t="shared" ca="1" si="64"/>
        <v>C2</v>
      </c>
      <c r="O566" s="17" t="str">
        <f t="shared" ca="1" si="65"/>
        <v>C2</v>
      </c>
    </row>
    <row r="567" spans="1:15" s="25" customFormat="1" ht="30" customHeight="1" x14ac:dyDescent="0.3">
      <c r="A567" s="113" t="s">
        <v>435</v>
      </c>
      <c r="B567" s="38" t="s">
        <v>431</v>
      </c>
      <c r="C567" s="37" t="s">
        <v>427</v>
      </c>
      <c r="D567" s="43" t="s">
        <v>11</v>
      </c>
      <c r="E567" s="28" t="s">
        <v>181</v>
      </c>
      <c r="F567" s="36"/>
      <c r="G567" s="112"/>
      <c r="H567" s="35">
        <f t="shared" si="69"/>
        <v>0</v>
      </c>
      <c r="I567" s="53"/>
      <c r="J567" s="24" t="str">
        <f t="shared" ca="1" si="62"/>
        <v/>
      </c>
      <c r="K567" s="15" t="str">
        <f t="shared" si="66"/>
        <v>E049Relocation of Existing Catch PitCW 2130-R12each</v>
      </c>
      <c r="L567" s="16" t="e">
        <f>MATCH(K567,'[6]Pay Items'!$K$1:$K$649,0)</f>
        <v>#N/A</v>
      </c>
      <c r="M567" s="17" t="str">
        <f t="shared" ca="1" si="63"/>
        <v>F0</v>
      </c>
      <c r="N567" s="17" t="str">
        <f t="shared" ca="1" si="64"/>
        <v>C2</v>
      </c>
      <c r="O567" s="17" t="str">
        <f t="shared" ca="1" si="65"/>
        <v>C2</v>
      </c>
    </row>
    <row r="568" spans="1:15" s="25" customFormat="1" ht="40" customHeight="1" x14ac:dyDescent="0.3">
      <c r="A568" s="113" t="s">
        <v>436</v>
      </c>
      <c r="B568" s="38" t="s">
        <v>433</v>
      </c>
      <c r="C568" s="37" t="s">
        <v>22</v>
      </c>
      <c r="D568" s="43" t="s">
        <v>11</v>
      </c>
      <c r="E568" s="28" t="s">
        <v>181</v>
      </c>
      <c r="F568" s="36"/>
      <c r="G568" s="112"/>
      <c r="H568" s="35">
        <f t="shared" si="69"/>
        <v>0</v>
      </c>
      <c r="I568" s="53"/>
      <c r="J568" s="24" t="str">
        <f t="shared" ca="1" si="62"/>
        <v/>
      </c>
      <c r="K568" s="15" t="str">
        <f t="shared" si="66"/>
        <v>E050Abandoning Existing Drainage InletsCW 2130-R12each</v>
      </c>
      <c r="L568" s="16" t="e">
        <f>MATCH(K568,'[6]Pay Items'!$K$1:$K$649,0)</f>
        <v>#N/A</v>
      </c>
      <c r="M568" s="17" t="str">
        <f t="shared" ca="1" si="63"/>
        <v>F0</v>
      </c>
      <c r="N568" s="17" t="str">
        <f t="shared" ca="1" si="64"/>
        <v>C2</v>
      </c>
      <c r="O568" s="17" t="str">
        <f t="shared" ca="1" si="65"/>
        <v>C2</v>
      </c>
    </row>
    <row r="569" spans="1:15" s="25" customFormat="1" ht="30" customHeight="1" x14ac:dyDescent="0.3">
      <c r="A569" s="113" t="s">
        <v>0</v>
      </c>
      <c r="B569" s="38" t="s">
        <v>489</v>
      </c>
      <c r="C569" s="37" t="s">
        <v>1</v>
      </c>
      <c r="D569" s="43" t="s">
        <v>1584</v>
      </c>
      <c r="E569" s="28" t="s">
        <v>181</v>
      </c>
      <c r="F569" s="36"/>
      <c r="G569" s="112"/>
      <c r="H569" s="35">
        <f t="shared" si="69"/>
        <v>0</v>
      </c>
      <c r="I569" s="53" t="s">
        <v>2</v>
      </c>
      <c r="J569" s="24" t="str">
        <f t="shared" ca="1" si="62"/>
        <v/>
      </c>
      <c r="K569" s="15" t="str">
        <f t="shared" si="66"/>
        <v>E050ACatch Basin CleaningCW 2140-R5each</v>
      </c>
      <c r="L569" s="16" t="e">
        <f>MATCH(K569,'[6]Pay Items'!$K$1:$K$649,0)</f>
        <v>#N/A</v>
      </c>
      <c r="M569" s="17" t="str">
        <f t="shared" ca="1" si="63"/>
        <v>F0</v>
      </c>
      <c r="N569" s="17" t="str">
        <f t="shared" ca="1" si="64"/>
        <v>C2</v>
      </c>
      <c r="O569" s="17" t="str">
        <f t="shared" ca="1" si="65"/>
        <v>C2</v>
      </c>
    </row>
    <row r="570" spans="1:15" s="25" customFormat="1" ht="30" customHeight="1" x14ac:dyDescent="0.3">
      <c r="A570" s="113" t="s">
        <v>437</v>
      </c>
      <c r="B570" s="38" t="s">
        <v>548</v>
      </c>
      <c r="C570" s="37" t="s">
        <v>314</v>
      </c>
      <c r="D570" s="43" t="s">
        <v>12</v>
      </c>
      <c r="E570" s="28" t="s">
        <v>182</v>
      </c>
      <c r="F570" s="36"/>
      <c r="G570" s="112"/>
      <c r="H570" s="35">
        <f t="shared" si="69"/>
        <v>0</v>
      </c>
      <c r="I570" s="53"/>
      <c r="J570" s="24" t="str">
        <f t="shared" ca="1" si="62"/>
        <v/>
      </c>
      <c r="K570" s="15" t="str">
        <f t="shared" si="66"/>
        <v>E051Installation of SubdrainsCW 3120-R4m</v>
      </c>
      <c r="L570" s="16" t="e">
        <f>MATCH(K570,'[6]Pay Items'!$K$1:$K$649,0)</f>
        <v>#N/A</v>
      </c>
      <c r="M570" s="17" t="str">
        <f t="shared" ca="1" si="63"/>
        <v>F0</v>
      </c>
      <c r="N570" s="17" t="str">
        <f t="shared" ca="1" si="64"/>
        <v>C2</v>
      </c>
      <c r="O570" s="17" t="str">
        <f t="shared" ca="1" si="65"/>
        <v>C2</v>
      </c>
    </row>
    <row r="571" spans="1:15" s="30" customFormat="1" ht="30" customHeight="1" x14ac:dyDescent="0.3">
      <c r="A571" s="113" t="s">
        <v>907</v>
      </c>
      <c r="B571" s="38" t="s">
        <v>620</v>
      </c>
      <c r="C571" s="88" t="s">
        <v>921</v>
      </c>
      <c r="D571" s="43" t="s">
        <v>960</v>
      </c>
      <c r="E571" s="28"/>
      <c r="F571" s="36"/>
      <c r="G571" s="115"/>
      <c r="H571" s="78"/>
      <c r="I571" s="53"/>
      <c r="J571" s="24" t="str">
        <f t="shared" ca="1" si="62"/>
        <v>LOCKED</v>
      </c>
      <c r="K571" s="15" t="str">
        <f t="shared" si="66"/>
        <v>E052sCorrugated Steel Pipe Culvert - SupplyCW 3610-R5</v>
      </c>
      <c r="L571" s="16" t="e">
        <f>MATCH(K571,'[6]Pay Items'!$K$1:$K$649,0)</f>
        <v>#N/A</v>
      </c>
      <c r="M571" s="17" t="str">
        <f t="shared" ca="1" si="63"/>
        <v>F0</v>
      </c>
      <c r="N571" s="17" t="str">
        <f t="shared" ca="1" si="64"/>
        <v>G</v>
      </c>
      <c r="O571" s="17" t="str">
        <f t="shared" ca="1" si="65"/>
        <v>C2</v>
      </c>
    </row>
    <row r="572" spans="1:15" s="25" customFormat="1" ht="30" customHeight="1" x14ac:dyDescent="0.3">
      <c r="A572" s="113" t="s">
        <v>858</v>
      </c>
      <c r="B572" s="44" t="s">
        <v>350</v>
      </c>
      <c r="C572" s="37" t="s">
        <v>1515</v>
      </c>
      <c r="D572" s="43"/>
      <c r="E572" s="28" t="s">
        <v>182</v>
      </c>
      <c r="F572" s="36"/>
      <c r="G572" s="112"/>
      <c r="H572" s="35">
        <f t="shared" ref="H572:H577" si="70">ROUND(G572*F572,2)</f>
        <v>0</v>
      </c>
      <c r="I572" s="53" t="s">
        <v>1516</v>
      </c>
      <c r="J572" s="24" t="str">
        <f t="shared" ca="1" si="62"/>
        <v/>
      </c>
      <c r="K572" s="15" t="str">
        <f t="shared" si="66"/>
        <v>E053s(250 mm, ^ gauge, ^)m</v>
      </c>
      <c r="L572" s="16" t="e">
        <f>MATCH(K572,'[6]Pay Items'!$K$1:$K$649,0)</f>
        <v>#N/A</v>
      </c>
      <c r="M572" s="17" t="str">
        <f t="shared" ca="1" si="63"/>
        <v>F0</v>
      </c>
      <c r="N572" s="17" t="str">
        <f t="shared" ca="1" si="64"/>
        <v>C2</v>
      </c>
      <c r="O572" s="17" t="str">
        <f t="shared" ca="1" si="65"/>
        <v>C2</v>
      </c>
    </row>
    <row r="573" spans="1:15" s="25" customFormat="1" ht="30" customHeight="1" x14ac:dyDescent="0.3">
      <c r="A573" s="113" t="s">
        <v>918</v>
      </c>
      <c r="B573" s="44" t="s">
        <v>350</v>
      </c>
      <c r="C573" s="37" t="s">
        <v>1517</v>
      </c>
      <c r="D573" s="43"/>
      <c r="E573" s="28" t="s">
        <v>182</v>
      </c>
      <c r="F573" s="36"/>
      <c r="G573" s="112"/>
      <c r="H573" s="35">
        <f t="shared" si="70"/>
        <v>0</v>
      </c>
      <c r="I573" s="53" t="s">
        <v>1516</v>
      </c>
      <c r="J573" s="24" t="str">
        <f t="shared" ca="1" si="62"/>
        <v/>
      </c>
      <c r="K573" s="15" t="str">
        <f t="shared" si="66"/>
        <v>E053As(300 mm, ^ gauge, ^)m</v>
      </c>
      <c r="L573" s="16" t="e">
        <f>MATCH(K573,'[6]Pay Items'!$K$1:$K$649,0)</f>
        <v>#N/A</v>
      </c>
      <c r="M573" s="17" t="str">
        <f t="shared" ca="1" si="63"/>
        <v>F0</v>
      </c>
      <c r="N573" s="17" t="str">
        <f t="shared" ca="1" si="64"/>
        <v>C2</v>
      </c>
      <c r="O573" s="17" t="str">
        <f t="shared" ca="1" si="65"/>
        <v>C2</v>
      </c>
    </row>
    <row r="574" spans="1:15" s="25" customFormat="1" ht="30" customHeight="1" x14ac:dyDescent="0.3">
      <c r="A574" s="113" t="s">
        <v>859</v>
      </c>
      <c r="B574" s="44" t="s">
        <v>351</v>
      </c>
      <c r="C574" s="37" t="s">
        <v>1518</v>
      </c>
      <c r="D574" s="43"/>
      <c r="E574" s="28" t="s">
        <v>182</v>
      </c>
      <c r="F574" s="36"/>
      <c r="G574" s="112"/>
      <c r="H574" s="35">
        <f t="shared" si="70"/>
        <v>0</v>
      </c>
      <c r="I574" s="53" t="s">
        <v>1516</v>
      </c>
      <c r="J574" s="24" t="str">
        <f t="shared" ca="1" si="62"/>
        <v/>
      </c>
      <c r="K574" s="15" t="str">
        <f t="shared" si="66"/>
        <v>E054s(375 mm,^ gauge, ^)m</v>
      </c>
      <c r="L574" s="16" t="e">
        <f>MATCH(K574,'[6]Pay Items'!$K$1:$K$649,0)</f>
        <v>#N/A</v>
      </c>
      <c r="M574" s="17" t="str">
        <f t="shared" ca="1" si="63"/>
        <v>F0</v>
      </c>
      <c r="N574" s="17" t="str">
        <f t="shared" ca="1" si="64"/>
        <v>C2</v>
      </c>
      <c r="O574" s="17" t="str">
        <f t="shared" ca="1" si="65"/>
        <v>C2</v>
      </c>
    </row>
    <row r="575" spans="1:15" s="25" customFormat="1" ht="30" customHeight="1" x14ac:dyDescent="0.3">
      <c r="A575" s="113" t="s">
        <v>860</v>
      </c>
      <c r="B575" s="44" t="s">
        <v>352</v>
      </c>
      <c r="C575" s="37" t="s">
        <v>1519</v>
      </c>
      <c r="D575" s="43"/>
      <c r="E575" s="28" t="s">
        <v>182</v>
      </c>
      <c r="F575" s="36"/>
      <c r="G575" s="112"/>
      <c r="H575" s="35">
        <f t="shared" si="70"/>
        <v>0</v>
      </c>
      <c r="I575" s="53" t="s">
        <v>1516</v>
      </c>
      <c r="J575" s="24" t="str">
        <f t="shared" ca="1" si="62"/>
        <v/>
      </c>
      <c r="K575" s="15" t="str">
        <f t="shared" si="66"/>
        <v>E055s(450 mm,^ gauge, ^)m</v>
      </c>
      <c r="L575" s="16" t="e">
        <f>MATCH(K575,'[6]Pay Items'!$K$1:$K$649,0)</f>
        <v>#N/A</v>
      </c>
      <c r="M575" s="17" t="str">
        <f t="shared" ca="1" si="63"/>
        <v>F0</v>
      </c>
      <c r="N575" s="17" t="str">
        <f t="shared" ca="1" si="64"/>
        <v>C2</v>
      </c>
      <c r="O575" s="17" t="str">
        <f t="shared" ca="1" si="65"/>
        <v>C2</v>
      </c>
    </row>
    <row r="576" spans="1:15" s="25" customFormat="1" ht="30" customHeight="1" x14ac:dyDescent="0.3">
      <c r="A576" s="113" t="s">
        <v>861</v>
      </c>
      <c r="B576" s="44" t="s">
        <v>353</v>
      </c>
      <c r="C576" s="37" t="s">
        <v>1520</v>
      </c>
      <c r="D576" s="43"/>
      <c r="E576" s="28" t="s">
        <v>182</v>
      </c>
      <c r="F576" s="36"/>
      <c r="G576" s="112"/>
      <c r="H576" s="35">
        <f t="shared" si="70"/>
        <v>0</v>
      </c>
      <c r="I576" s="53" t="s">
        <v>1516</v>
      </c>
      <c r="J576" s="24" t="str">
        <f t="shared" ca="1" si="62"/>
        <v/>
      </c>
      <c r="K576" s="15" t="str">
        <f t="shared" si="66"/>
        <v>E056s(600 mm,^ gauge, ^)m</v>
      </c>
      <c r="L576" s="16" t="e">
        <f>MATCH(K576,'[6]Pay Items'!$K$1:$K$649,0)</f>
        <v>#N/A</v>
      </c>
      <c r="M576" s="17" t="str">
        <f t="shared" ca="1" si="63"/>
        <v>F0</v>
      </c>
      <c r="N576" s="17" t="str">
        <f t="shared" ca="1" si="64"/>
        <v>C2</v>
      </c>
      <c r="O576" s="17" t="str">
        <f t="shared" ca="1" si="65"/>
        <v>C2</v>
      </c>
    </row>
    <row r="577" spans="1:15" s="25" customFormat="1" ht="30" customHeight="1" x14ac:dyDescent="0.3">
      <c r="A577" s="113" t="s">
        <v>862</v>
      </c>
      <c r="B577" s="44" t="s">
        <v>354</v>
      </c>
      <c r="C577" s="37" t="s">
        <v>1521</v>
      </c>
      <c r="D577" s="43"/>
      <c r="E577" s="28" t="s">
        <v>182</v>
      </c>
      <c r="F577" s="36"/>
      <c r="G577" s="112"/>
      <c r="H577" s="35">
        <f t="shared" si="70"/>
        <v>0</v>
      </c>
      <c r="I577" s="53" t="s">
        <v>1516</v>
      </c>
      <c r="J577" s="24" t="str">
        <f t="shared" ca="1" si="62"/>
        <v/>
      </c>
      <c r="K577" s="15" t="str">
        <f t="shared" si="66"/>
        <v>E057s(^ mm, ^ gauge, ^)m</v>
      </c>
      <c r="L577" s="16" t="e">
        <f>MATCH(K577,'[6]Pay Items'!$K$1:$K$649,0)</f>
        <v>#N/A</v>
      </c>
      <c r="M577" s="17" t="str">
        <f t="shared" ca="1" si="63"/>
        <v>F0</v>
      </c>
      <c r="N577" s="17" t="str">
        <f t="shared" ca="1" si="64"/>
        <v>C2</v>
      </c>
      <c r="O577" s="17" t="str">
        <f t="shared" ca="1" si="65"/>
        <v>C2</v>
      </c>
    </row>
    <row r="578" spans="1:15" s="30" customFormat="1" ht="30" customHeight="1" x14ac:dyDescent="0.3">
      <c r="A578" s="113" t="s">
        <v>863</v>
      </c>
      <c r="B578" s="38" t="s">
        <v>681</v>
      </c>
      <c r="C578" s="88" t="s">
        <v>922</v>
      </c>
      <c r="D578" s="43" t="s">
        <v>960</v>
      </c>
      <c r="E578" s="28"/>
      <c r="F578" s="36"/>
      <c r="G578" s="115"/>
      <c r="H578" s="78"/>
      <c r="I578" s="53"/>
      <c r="J578" s="24" t="str">
        <f t="shared" ca="1" si="62"/>
        <v>LOCKED</v>
      </c>
      <c r="K578" s="15" t="str">
        <f t="shared" si="66"/>
        <v>E057iCorrugated Steel Pipe Culvert - InstallCW 3610-R5</v>
      </c>
      <c r="L578" s="16" t="e">
        <f>MATCH(K578,'[6]Pay Items'!$K$1:$K$649,0)</f>
        <v>#N/A</v>
      </c>
      <c r="M578" s="17" t="str">
        <f t="shared" ca="1" si="63"/>
        <v>F0</v>
      </c>
      <c r="N578" s="17" t="str">
        <f t="shared" ca="1" si="64"/>
        <v>G</v>
      </c>
      <c r="O578" s="17" t="str">
        <f t="shared" ca="1" si="65"/>
        <v>C2</v>
      </c>
    </row>
    <row r="579" spans="1:15" s="25" customFormat="1" ht="30" customHeight="1" x14ac:dyDescent="0.3">
      <c r="A579" s="113" t="s">
        <v>864</v>
      </c>
      <c r="B579" s="44" t="s">
        <v>350</v>
      </c>
      <c r="C579" s="37" t="s">
        <v>1515</v>
      </c>
      <c r="D579" s="43"/>
      <c r="E579" s="28" t="s">
        <v>182</v>
      </c>
      <c r="F579" s="36"/>
      <c r="G579" s="112"/>
      <c r="H579" s="35">
        <f t="shared" ref="H579:H584" si="71">ROUND(G579*F579,2)</f>
        <v>0</v>
      </c>
      <c r="I579" s="53" t="s">
        <v>1516</v>
      </c>
      <c r="J579" s="24" t="str">
        <f t="shared" ref="J579:J642" ca="1" si="72">IF(CELL("protect",$G579)=1, "LOCKED", "")</f>
        <v/>
      </c>
      <c r="K579" s="15" t="str">
        <f t="shared" si="66"/>
        <v>E058i(250 mm, ^ gauge, ^)m</v>
      </c>
      <c r="L579" s="16" t="e">
        <f>MATCH(K579,'[6]Pay Items'!$K$1:$K$649,0)</f>
        <v>#N/A</v>
      </c>
      <c r="M579" s="17" t="str">
        <f t="shared" ref="M579:M642" ca="1" si="73">CELL("format",$F579)</f>
        <v>F0</v>
      </c>
      <c r="N579" s="17" t="str">
        <f t="shared" ref="N579:N642" ca="1" si="74">CELL("format",$G579)</f>
        <v>C2</v>
      </c>
      <c r="O579" s="17" t="str">
        <f t="shared" ref="O579:O642" ca="1" si="75">CELL("format",$H579)</f>
        <v>C2</v>
      </c>
    </row>
    <row r="580" spans="1:15" s="25" customFormat="1" ht="30" customHeight="1" x14ac:dyDescent="0.3">
      <c r="A580" s="113" t="s">
        <v>919</v>
      </c>
      <c r="B580" s="44" t="s">
        <v>350</v>
      </c>
      <c r="C580" s="37" t="s">
        <v>1517</v>
      </c>
      <c r="D580" s="43"/>
      <c r="E580" s="28" t="s">
        <v>182</v>
      </c>
      <c r="F580" s="36"/>
      <c r="G580" s="112"/>
      <c r="H580" s="35">
        <f t="shared" si="71"/>
        <v>0</v>
      </c>
      <c r="I580" s="53" t="s">
        <v>1516</v>
      </c>
      <c r="J580" s="24" t="str">
        <f t="shared" ca="1" si="72"/>
        <v/>
      </c>
      <c r="K580" s="15" t="str">
        <f t="shared" ref="K580:K643" si="76">CLEAN(CONCATENATE(TRIM($A580),TRIM($C580),IF(LEFT($D580)&lt;&gt;"E",TRIM($D580),),TRIM($E580)))</f>
        <v>E058Ai(300 mm, ^ gauge, ^)m</v>
      </c>
      <c r="L580" s="16" t="e">
        <f>MATCH(K580,'[6]Pay Items'!$K$1:$K$649,0)</f>
        <v>#N/A</v>
      </c>
      <c r="M580" s="17" t="str">
        <f t="shared" ca="1" si="73"/>
        <v>F0</v>
      </c>
      <c r="N580" s="17" t="str">
        <f t="shared" ca="1" si="74"/>
        <v>C2</v>
      </c>
      <c r="O580" s="17" t="str">
        <f t="shared" ca="1" si="75"/>
        <v>C2</v>
      </c>
    </row>
    <row r="581" spans="1:15" s="25" customFormat="1" ht="30" customHeight="1" x14ac:dyDescent="0.3">
      <c r="A581" s="113" t="s">
        <v>865</v>
      </c>
      <c r="B581" s="44" t="s">
        <v>351</v>
      </c>
      <c r="C581" s="37" t="s">
        <v>1522</v>
      </c>
      <c r="D581" s="43"/>
      <c r="E581" s="28" t="s">
        <v>182</v>
      </c>
      <c r="F581" s="36"/>
      <c r="G581" s="112"/>
      <c r="H581" s="35">
        <f t="shared" si="71"/>
        <v>0</v>
      </c>
      <c r="I581" s="53" t="s">
        <v>1516</v>
      </c>
      <c r="J581" s="24" t="str">
        <f t="shared" ca="1" si="72"/>
        <v/>
      </c>
      <c r="K581" s="15" t="str">
        <f t="shared" si="76"/>
        <v>E059i(375 mm, ^ gauge, ^)m</v>
      </c>
      <c r="L581" s="16" t="e">
        <f>MATCH(K581,'[6]Pay Items'!$K$1:$K$649,0)</f>
        <v>#N/A</v>
      </c>
      <c r="M581" s="17" t="str">
        <f t="shared" ca="1" si="73"/>
        <v>F0</v>
      </c>
      <c r="N581" s="17" t="str">
        <f t="shared" ca="1" si="74"/>
        <v>C2</v>
      </c>
      <c r="O581" s="17" t="str">
        <f t="shared" ca="1" si="75"/>
        <v>C2</v>
      </c>
    </row>
    <row r="582" spans="1:15" s="25" customFormat="1" ht="30" customHeight="1" x14ac:dyDescent="0.3">
      <c r="A582" s="113" t="s">
        <v>866</v>
      </c>
      <c r="B582" s="44" t="s">
        <v>352</v>
      </c>
      <c r="C582" s="37" t="s">
        <v>1523</v>
      </c>
      <c r="D582" s="43"/>
      <c r="E582" s="28" t="s">
        <v>182</v>
      </c>
      <c r="F582" s="36"/>
      <c r="G582" s="112"/>
      <c r="H582" s="35">
        <f t="shared" si="71"/>
        <v>0</v>
      </c>
      <c r="I582" s="53" t="s">
        <v>1516</v>
      </c>
      <c r="J582" s="24" t="str">
        <f t="shared" ca="1" si="72"/>
        <v/>
      </c>
      <c r="K582" s="15" t="str">
        <f t="shared" si="76"/>
        <v>E060i(450 mm, ^ gauge, ^)m</v>
      </c>
      <c r="L582" s="16" t="e">
        <f>MATCH(K582,'[6]Pay Items'!$K$1:$K$649,0)</f>
        <v>#N/A</v>
      </c>
      <c r="M582" s="17" t="str">
        <f t="shared" ca="1" si="73"/>
        <v>F0</v>
      </c>
      <c r="N582" s="17" t="str">
        <f t="shared" ca="1" si="74"/>
        <v>C2</v>
      </c>
      <c r="O582" s="17" t="str">
        <f t="shared" ca="1" si="75"/>
        <v>C2</v>
      </c>
    </row>
    <row r="583" spans="1:15" s="25" customFormat="1" ht="30" customHeight="1" x14ac:dyDescent="0.3">
      <c r="A583" s="113" t="s">
        <v>867</v>
      </c>
      <c r="B583" s="44" t="s">
        <v>353</v>
      </c>
      <c r="C583" s="37" t="s">
        <v>1524</v>
      </c>
      <c r="D583" s="43"/>
      <c r="E583" s="28" t="s">
        <v>182</v>
      </c>
      <c r="F583" s="36"/>
      <c r="G583" s="112"/>
      <c r="H583" s="35">
        <f t="shared" si="71"/>
        <v>0</v>
      </c>
      <c r="I583" s="53" t="s">
        <v>1516</v>
      </c>
      <c r="J583" s="24" t="str">
        <f t="shared" ca="1" si="72"/>
        <v/>
      </c>
      <c r="K583" s="15" t="str">
        <f t="shared" si="76"/>
        <v>E061i(600 mm, ^ gauge, ^)m</v>
      </c>
      <c r="L583" s="16" t="e">
        <f>MATCH(K583,'[6]Pay Items'!$K$1:$K$649,0)</f>
        <v>#N/A</v>
      </c>
      <c r="M583" s="17" t="str">
        <f t="shared" ca="1" si="73"/>
        <v>F0</v>
      </c>
      <c r="N583" s="17" t="str">
        <f t="shared" ca="1" si="74"/>
        <v>C2</v>
      </c>
      <c r="O583" s="17" t="str">
        <f t="shared" ca="1" si="75"/>
        <v>C2</v>
      </c>
    </row>
    <row r="584" spans="1:15" s="25" customFormat="1" ht="30" customHeight="1" x14ac:dyDescent="0.3">
      <c r="A584" s="113" t="s">
        <v>868</v>
      </c>
      <c r="B584" s="44" t="s">
        <v>354</v>
      </c>
      <c r="C584" s="37" t="s">
        <v>1521</v>
      </c>
      <c r="D584" s="43"/>
      <c r="E584" s="28" t="s">
        <v>182</v>
      </c>
      <c r="F584" s="36"/>
      <c r="G584" s="112"/>
      <c r="H584" s="35">
        <f t="shared" si="71"/>
        <v>0</v>
      </c>
      <c r="I584" s="53" t="s">
        <v>1516</v>
      </c>
      <c r="J584" s="24" t="str">
        <f t="shared" ca="1" si="72"/>
        <v/>
      </c>
      <c r="K584" s="15" t="str">
        <f t="shared" si="76"/>
        <v>E062i(^ mm, ^ gauge, ^)m</v>
      </c>
      <c r="L584" s="16" t="e">
        <f>MATCH(K584,'[6]Pay Items'!$K$1:$K$649,0)</f>
        <v>#N/A</v>
      </c>
      <c r="M584" s="17" t="str">
        <f t="shared" ca="1" si="73"/>
        <v>F0</v>
      </c>
      <c r="N584" s="17" t="str">
        <f t="shared" ca="1" si="74"/>
        <v>C2</v>
      </c>
      <c r="O584" s="17" t="str">
        <f t="shared" ca="1" si="75"/>
        <v>C2</v>
      </c>
    </row>
    <row r="585" spans="1:15" s="30" customFormat="1" ht="43.9" customHeight="1" x14ac:dyDescent="0.3">
      <c r="A585" s="113" t="s">
        <v>899</v>
      </c>
      <c r="B585" s="38" t="s">
        <v>682</v>
      </c>
      <c r="C585" s="88" t="s">
        <v>470</v>
      </c>
      <c r="D585" s="43" t="s">
        <v>960</v>
      </c>
      <c r="E585" s="28"/>
      <c r="F585" s="36"/>
      <c r="G585" s="115"/>
      <c r="H585" s="78"/>
      <c r="I585" s="53"/>
      <c r="J585" s="24" t="str">
        <f t="shared" ca="1" si="72"/>
        <v>LOCKED</v>
      </c>
      <c r="K585" s="15" t="str">
        <f t="shared" si="76"/>
        <v>E062sPrecast Concrete Pipe Culvert - SupplyCW 3610-R5</v>
      </c>
      <c r="L585" s="16" t="e">
        <f>MATCH(K585,'[6]Pay Items'!$K$1:$K$649,0)</f>
        <v>#N/A</v>
      </c>
      <c r="M585" s="17" t="str">
        <f t="shared" ca="1" si="73"/>
        <v>F0</v>
      </c>
      <c r="N585" s="17" t="str">
        <f t="shared" ca="1" si="74"/>
        <v>G</v>
      </c>
      <c r="O585" s="17" t="str">
        <f t="shared" ca="1" si="75"/>
        <v>C2</v>
      </c>
    </row>
    <row r="586" spans="1:15" s="25" customFormat="1" ht="30" customHeight="1" x14ac:dyDescent="0.3">
      <c r="A586" s="113" t="s">
        <v>900</v>
      </c>
      <c r="B586" s="44" t="s">
        <v>350</v>
      </c>
      <c r="C586" s="37" t="s">
        <v>1525</v>
      </c>
      <c r="D586" s="43"/>
      <c r="E586" s="28" t="s">
        <v>182</v>
      </c>
      <c r="F586" s="36"/>
      <c r="G586" s="112"/>
      <c r="H586" s="35">
        <f>ROUND(G586*F586,2)</f>
        <v>0</v>
      </c>
      <c r="I586" s="89" t="s">
        <v>1489</v>
      </c>
      <c r="J586" s="24" t="str">
        <f t="shared" ca="1" si="72"/>
        <v/>
      </c>
      <c r="K586" s="15" t="str">
        <f t="shared" si="76"/>
        <v>E063s^ mmm</v>
      </c>
      <c r="L586" s="16" t="e">
        <f>MATCH(K586,'[6]Pay Items'!$K$1:$K$649,0)</f>
        <v>#N/A</v>
      </c>
      <c r="M586" s="17" t="str">
        <f t="shared" ca="1" si="73"/>
        <v>F0</v>
      </c>
      <c r="N586" s="17" t="str">
        <f t="shared" ca="1" si="74"/>
        <v>C2</v>
      </c>
      <c r="O586" s="17" t="str">
        <f t="shared" ca="1" si="75"/>
        <v>C2</v>
      </c>
    </row>
    <row r="587" spans="1:15" s="30" customFormat="1" ht="30" customHeight="1" x14ac:dyDescent="0.3">
      <c r="A587" s="113" t="s">
        <v>901</v>
      </c>
      <c r="B587" s="38" t="s">
        <v>683</v>
      </c>
      <c r="C587" s="88" t="s">
        <v>471</v>
      </c>
      <c r="D587" s="43" t="s">
        <v>960</v>
      </c>
      <c r="E587" s="28"/>
      <c r="F587" s="36"/>
      <c r="G587" s="116"/>
      <c r="H587" s="35"/>
      <c r="I587" s="58"/>
      <c r="J587" s="24" t="str">
        <f t="shared" ca="1" si="72"/>
        <v>LOCKED</v>
      </c>
      <c r="K587" s="15" t="str">
        <f t="shared" si="76"/>
        <v>E064iPrecast Concrete Pipe Culvert - InstallCW 3610-R5</v>
      </c>
      <c r="L587" s="16" t="e">
        <f>MATCH(K587,'[6]Pay Items'!$K$1:$K$649,0)</f>
        <v>#N/A</v>
      </c>
      <c r="M587" s="17" t="str">
        <f t="shared" ca="1" si="73"/>
        <v>F0</v>
      </c>
      <c r="N587" s="17" t="str">
        <f t="shared" ca="1" si="74"/>
        <v>C2</v>
      </c>
      <c r="O587" s="17" t="str">
        <f t="shared" ca="1" si="75"/>
        <v>C2</v>
      </c>
    </row>
    <row r="588" spans="1:15" s="25" customFormat="1" ht="30" customHeight="1" x14ac:dyDescent="0.3">
      <c r="A588" s="113" t="s">
        <v>902</v>
      </c>
      <c r="B588" s="44" t="s">
        <v>350</v>
      </c>
      <c r="C588" s="37" t="s">
        <v>1525</v>
      </c>
      <c r="D588" s="43"/>
      <c r="E588" s="28" t="s">
        <v>182</v>
      </c>
      <c r="F588" s="36"/>
      <c r="G588" s="112"/>
      <c r="H588" s="35">
        <f>ROUND(G588*F588,2)</f>
        <v>0</v>
      </c>
      <c r="I588" s="89" t="s">
        <v>1489</v>
      </c>
      <c r="J588" s="24" t="str">
        <f t="shared" ca="1" si="72"/>
        <v/>
      </c>
      <c r="K588" s="15" t="str">
        <f t="shared" si="76"/>
        <v>E065i^ mmm</v>
      </c>
      <c r="L588" s="16" t="e">
        <f>MATCH(K588,'[6]Pay Items'!$K$1:$K$649,0)</f>
        <v>#N/A</v>
      </c>
      <c r="M588" s="17" t="str">
        <f t="shared" ca="1" si="73"/>
        <v>F0</v>
      </c>
      <c r="N588" s="17" t="str">
        <f t="shared" ca="1" si="74"/>
        <v>C2</v>
      </c>
      <c r="O588" s="17" t="str">
        <f t="shared" ca="1" si="75"/>
        <v>C2</v>
      </c>
    </row>
    <row r="589" spans="1:15" s="30" customFormat="1" ht="30" customHeight="1" x14ac:dyDescent="0.3">
      <c r="A589" s="113" t="s">
        <v>923</v>
      </c>
      <c r="B589" s="38" t="s">
        <v>3</v>
      </c>
      <c r="C589" s="88" t="s">
        <v>924</v>
      </c>
      <c r="D589" s="43" t="s">
        <v>960</v>
      </c>
      <c r="E589" s="28"/>
      <c r="F589" s="36"/>
      <c r="G589" s="115"/>
      <c r="H589" s="78"/>
      <c r="I589" s="53"/>
      <c r="J589" s="24" t="str">
        <f t="shared" ca="1" si="72"/>
        <v>LOCKED</v>
      </c>
      <c r="K589" s="15" t="str">
        <f t="shared" si="76"/>
        <v>E065iAHigh Density Polyethylene Pipe - SupplyCW 3610-R5</v>
      </c>
      <c r="L589" s="16" t="e">
        <f>MATCH(K589,'[6]Pay Items'!$K$1:$K$649,0)</f>
        <v>#N/A</v>
      </c>
      <c r="M589" s="17" t="str">
        <f t="shared" ca="1" si="73"/>
        <v>F0</v>
      </c>
      <c r="N589" s="17" t="str">
        <f t="shared" ca="1" si="74"/>
        <v>G</v>
      </c>
      <c r="O589" s="17" t="str">
        <f t="shared" ca="1" si="75"/>
        <v>C2</v>
      </c>
    </row>
    <row r="590" spans="1:15" s="25" customFormat="1" ht="30" customHeight="1" x14ac:dyDescent="0.3">
      <c r="A590" s="113" t="s">
        <v>925</v>
      </c>
      <c r="B590" s="44" t="s">
        <v>350</v>
      </c>
      <c r="C590" s="37" t="s">
        <v>1526</v>
      </c>
      <c r="D590" s="43"/>
      <c r="E590" s="28" t="s">
        <v>182</v>
      </c>
      <c r="F590" s="36"/>
      <c r="G590" s="112"/>
      <c r="H590" s="35">
        <f>ROUND(G590*F590,2)</f>
        <v>0</v>
      </c>
      <c r="I590" s="53" t="s">
        <v>1527</v>
      </c>
      <c r="J590" s="24" t="str">
        <f t="shared" ca="1" si="72"/>
        <v/>
      </c>
      <c r="K590" s="15" t="str">
        <f t="shared" si="76"/>
        <v>E065iB(^ mm)m</v>
      </c>
      <c r="L590" s="16" t="e">
        <f>MATCH(K590,'[6]Pay Items'!$K$1:$K$649,0)</f>
        <v>#N/A</v>
      </c>
      <c r="M590" s="17" t="str">
        <f t="shared" ca="1" si="73"/>
        <v>F0</v>
      </c>
      <c r="N590" s="17" t="str">
        <f t="shared" ca="1" si="74"/>
        <v>C2</v>
      </c>
      <c r="O590" s="17" t="str">
        <f t="shared" ca="1" si="75"/>
        <v>C2</v>
      </c>
    </row>
    <row r="591" spans="1:15" s="30" customFormat="1" ht="36" customHeight="1" x14ac:dyDescent="0.3">
      <c r="A591" s="113" t="s">
        <v>926</v>
      </c>
      <c r="B591" s="38" t="s">
        <v>683</v>
      </c>
      <c r="C591" s="88" t="s">
        <v>927</v>
      </c>
      <c r="D591" s="43" t="s">
        <v>960</v>
      </c>
      <c r="E591" s="28"/>
      <c r="F591" s="36"/>
      <c r="G591" s="115"/>
      <c r="H591" s="78"/>
      <c r="I591" s="53"/>
      <c r="J591" s="24" t="str">
        <f t="shared" ca="1" si="72"/>
        <v>LOCKED</v>
      </c>
      <c r="K591" s="15" t="str">
        <f t="shared" si="76"/>
        <v>E065iCHigh Density Polyethylene Pipe - InstallCW 3610-R5</v>
      </c>
      <c r="L591" s="16" t="e">
        <f>MATCH(K591,'[6]Pay Items'!$K$1:$K$649,0)</f>
        <v>#N/A</v>
      </c>
      <c r="M591" s="17" t="str">
        <f t="shared" ca="1" si="73"/>
        <v>F0</v>
      </c>
      <c r="N591" s="17" t="str">
        <f t="shared" ca="1" si="74"/>
        <v>G</v>
      </c>
      <c r="O591" s="17" t="str">
        <f t="shared" ca="1" si="75"/>
        <v>C2</v>
      </c>
    </row>
    <row r="592" spans="1:15" s="25" customFormat="1" ht="30" customHeight="1" x14ac:dyDescent="0.3">
      <c r="A592" s="113" t="s">
        <v>928</v>
      </c>
      <c r="B592" s="44" t="s">
        <v>350</v>
      </c>
      <c r="C592" s="37" t="s">
        <v>1526</v>
      </c>
      <c r="D592" s="43"/>
      <c r="E592" s="28" t="s">
        <v>182</v>
      </c>
      <c r="F592" s="36"/>
      <c r="G592" s="112"/>
      <c r="H592" s="35">
        <f t="shared" ref="H592:H597" si="77">ROUND(G592*F592,2)</f>
        <v>0</v>
      </c>
      <c r="I592" s="53" t="s">
        <v>1527</v>
      </c>
      <c r="J592" s="24" t="str">
        <f t="shared" ca="1" si="72"/>
        <v/>
      </c>
      <c r="K592" s="15" t="str">
        <f t="shared" si="76"/>
        <v>E065iD(^ mm)m</v>
      </c>
      <c r="L592" s="16" t="e">
        <f>MATCH(K592,'[6]Pay Items'!$K$1:$K$649,0)</f>
        <v>#N/A</v>
      </c>
      <c r="M592" s="17" t="str">
        <f t="shared" ca="1" si="73"/>
        <v>F0</v>
      </c>
      <c r="N592" s="17" t="str">
        <f t="shared" ca="1" si="74"/>
        <v>C2</v>
      </c>
      <c r="O592" s="17" t="str">
        <f t="shared" ca="1" si="75"/>
        <v>C2</v>
      </c>
    </row>
    <row r="593" spans="1:15" s="30" customFormat="1" ht="30" customHeight="1" x14ac:dyDescent="0.3">
      <c r="A593" s="113" t="s">
        <v>727</v>
      </c>
      <c r="B593" s="38" t="s">
        <v>3</v>
      </c>
      <c r="C593" s="88" t="s">
        <v>208</v>
      </c>
      <c r="D593" s="43" t="s">
        <v>960</v>
      </c>
      <c r="E593" s="28" t="s">
        <v>181</v>
      </c>
      <c r="F593" s="36"/>
      <c r="G593" s="112"/>
      <c r="H593" s="35">
        <f t="shared" si="77"/>
        <v>0</v>
      </c>
      <c r="I593" s="58"/>
      <c r="J593" s="24" t="str">
        <f t="shared" ca="1" si="72"/>
        <v/>
      </c>
      <c r="K593" s="15" t="str">
        <f t="shared" si="76"/>
        <v>E067Connections to Existing CulvertsCW 3610-R5each</v>
      </c>
      <c r="L593" s="16" t="e">
        <f>MATCH(K593,'[6]Pay Items'!$K$1:$K$649,0)</f>
        <v>#N/A</v>
      </c>
      <c r="M593" s="17" t="str">
        <f t="shared" ca="1" si="73"/>
        <v>F0</v>
      </c>
      <c r="N593" s="17" t="str">
        <f t="shared" ca="1" si="74"/>
        <v>C2</v>
      </c>
      <c r="O593" s="17" t="str">
        <f t="shared" ca="1" si="75"/>
        <v>C2</v>
      </c>
    </row>
    <row r="594" spans="1:15" s="25" customFormat="1" ht="42.65" customHeight="1" x14ac:dyDescent="0.3">
      <c r="A594" s="113" t="s">
        <v>929</v>
      </c>
      <c r="B594" s="38" t="s">
        <v>930</v>
      </c>
      <c r="C594" s="37" t="s">
        <v>931</v>
      </c>
      <c r="D594" s="43" t="s">
        <v>960</v>
      </c>
      <c r="E594" s="28" t="s">
        <v>179</v>
      </c>
      <c r="F594" s="36"/>
      <c r="G594" s="112"/>
      <c r="H594" s="35">
        <f t="shared" si="77"/>
        <v>0</v>
      </c>
      <c r="I594" s="53"/>
      <c r="J594" s="24" t="str">
        <f t="shared" ca="1" si="72"/>
        <v/>
      </c>
      <c r="K594" s="15" t="str">
        <f t="shared" si="76"/>
        <v>E068Plugging and Abandoning of Existing Pipe CulvertsCW 3610-R5m³</v>
      </c>
      <c r="L594" s="16" t="e">
        <f>MATCH(K594,'[6]Pay Items'!$K$1:$K$649,0)</f>
        <v>#N/A</v>
      </c>
      <c r="M594" s="17" t="str">
        <f t="shared" ca="1" si="73"/>
        <v>F0</v>
      </c>
      <c r="N594" s="17" t="str">
        <f t="shared" ca="1" si="74"/>
        <v>C2</v>
      </c>
      <c r="O594" s="17" t="str">
        <f t="shared" ca="1" si="75"/>
        <v>C2</v>
      </c>
    </row>
    <row r="595" spans="1:15" s="30" customFormat="1" ht="30" customHeight="1" x14ac:dyDescent="0.3">
      <c r="A595" s="113" t="s">
        <v>932</v>
      </c>
      <c r="B595" s="38" t="s">
        <v>933</v>
      </c>
      <c r="C595" s="88" t="s">
        <v>938</v>
      </c>
      <c r="D595" s="43" t="s">
        <v>960</v>
      </c>
      <c r="E595" s="28" t="s">
        <v>182</v>
      </c>
      <c r="F595" s="36"/>
      <c r="G595" s="112"/>
      <c r="H595" s="35">
        <f t="shared" si="77"/>
        <v>0</v>
      </c>
      <c r="I595" s="58"/>
      <c r="J595" s="24" t="str">
        <f t="shared" ca="1" si="72"/>
        <v/>
      </c>
      <c r="K595" s="15" t="str">
        <f t="shared" si="76"/>
        <v>E069Removal of Existing CulvertsCW 3610-R5m</v>
      </c>
      <c r="L595" s="16" t="e">
        <f>MATCH(K595,'[6]Pay Items'!$K$1:$K$649,0)</f>
        <v>#N/A</v>
      </c>
      <c r="M595" s="17" t="str">
        <f t="shared" ca="1" si="73"/>
        <v>F0</v>
      </c>
      <c r="N595" s="17" t="str">
        <f t="shared" ca="1" si="74"/>
        <v>C2</v>
      </c>
      <c r="O595" s="17" t="str">
        <f t="shared" ca="1" si="75"/>
        <v>C2</v>
      </c>
    </row>
    <row r="596" spans="1:15" s="30" customFormat="1" ht="30" customHeight="1" x14ac:dyDescent="0.3">
      <c r="A596" s="113" t="s">
        <v>934</v>
      </c>
      <c r="B596" s="38" t="s">
        <v>935</v>
      </c>
      <c r="C596" s="88" t="s">
        <v>939</v>
      </c>
      <c r="D596" s="43" t="s">
        <v>960</v>
      </c>
      <c r="E596" s="28" t="s">
        <v>182</v>
      </c>
      <c r="F596" s="36"/>
      <c r="G596" s="112"/>
      <c r="H596" s="35">
        <f t="shared" si="77"/>
        <v>0</v>
      </c>
      <c r="I596" s="58"/>
      <c r="J596" s="24" t="str">
        <f t="shared" ca="1" si="72"/>
        <v/>
      </c>
      <c r="K596" s="15" t="str">
        <f t="shared" si="76"/>
        <v>E070Disposal of Existing CulvertsCW 3610-R5m</v>
      </c>
      <c r="L596" s="16" t="e">
        <f>MATCH(K596,'[6]Pay Items'!$K$1:$K$649,0)</f>
        <v>#N/A</v>
      </c>
      <c r="M596" s="17" t="str">
        <f t="shared" ca="1" si="73"/>
        <v>F0</v>
      </c>
      <c r="N596" s="17" t="str">
        <f t="shared" ca="1" si="74"/>
        <v>C2</v>
      </c>
      <c r="O596" s="17" t="str">
        <f t="shared" ca="1" si="75"/>
        <v>C2</v>
      </c>
    </row>
    <row r="597" spans="1:15" s="30" customFormat="1" ht="30" customHeight="1" x14ac:dyDescent="0.3">
      <c r="A597" s="113" t="s">
        <v>961</v>
      </c>
      <c r="B597" s="133" t="s">
        <v>963</v>
      </c>
      <c r="C597" s="140" t="s">
        <v>962</v>
      </c>
      <c r="D597" s="114" t="s">
        <v>960</v>
      </c>
      <c r="E597" s="28" t="s">
        <v>181</v>
      </c>
      <c r="F597" s="36"/>
      <c r="G597" s="112"/>
      <c r="H597" s="35">
        <f t="shared" si="77"/>
        <v>0</v>
      </c>
      <c r="I597" s="58"/>
      <c r="J597" s="24" t="str">
        <f t="shared" ca="1" si="72"/>
        <v/>
      </c>
      <c r="K597" s="15" t="str">
        <f t="shared" si="76"/>
        <v>E071Culvert End MarkersCW 3610-R5each</v>
      </c>
      <c r="L597" s="16" t="e">
        <f>MATCH(K597,'[6]Pay Items'!$K$1:$K$649,0)</f>
        <v>#N/A</v>
      </c>
      <c r="M597" s="17" t="str">
        <f t="shared" ca="1" si="73"/>
        <v>F0</v>
      </c>
      <c r="N597" s="17" t="str">
        <f t="shared" ca="1" si="74"/>
        <v>C2</v>
      </c>
      <c r="O597" s="17" t="str">
        <f t="shared" ca="1" si="75"/>
        <v>C2</v>
      </c>
    </row>
    <row r="598" spans="1:15" s="30" customFormat="1" ht="39.75" customHeight="1" x14ac:dyDescent="0.3">
      <c r="A598" s="113" t="s">
        <v>996</v>
      </c>
      <c r="B598" s="133" t="s">
        <v>997</v>
      </c>
      <c r="C598" s="140" t="s">
        <v>998</v>
      </c>
      <c r="D598" s="141" t="s">
        <v>1528</v>
      </c>
      <c r="E598" s="28"/>
      <c r="F598" s="90"/>
      <c r="G598" s="116"/>
      <c r="H598" s="35"/>
      <c r="I598" s="58"/>
      <c r="J598" s="24" t="str">
        <f t="shared" ca="1" si="72"/>
        <v>LOCKED</v>
      </c>
      <c r="K598" s="15" t="str">
        <f t="shared" si="76"/>
        <v>E072Watermain and Water Service Insulation</v>
      </c>
      <c r="L598" s="16" t="e">
        <f>MATCH(K598,'[6]Pay Items'!$K$1:$K$649,0)</f>
        <v>#N/A</v>
      </c>
      <c r="M598" s="17" t="str">
        <f t="shared" ca="1" si="73"/>
        <v>F0</v>
      </c>
      <c r="N598" s="17" t="str">
        <f t="shared" ca="1" si="74"/>
        <v>C2</v>
      </c>
      <c r="O598" s="17" t="str">
        <f t="shared" ca="1" si="75"/>
        <v>C2</v>
      </c>
    </row>
    <row r="599" spans="1:15" s="30" customFormat="1" ht="31.5" customHeight="1" x14ac:dyDescent="0.3">
      <c r="A599" s="113" t="s">
        <v>999</v>
      </c>
      <c r="B599" s="119" t="s">
        <v>350</v>
      </c>
      <c r="C599" s="91" t="s">
        <v>1529</v>
      </c>
      <c r="D599" s="141" t="s">
        <v>1530</v>
      </c>
      <c r="E599" s="28" t="s">
        <v>178</v>
      </c>
      <c r="F599" s="36"/>
      <c r="G599" s="112"/>
      <c r="H599" s="35">
        <f>ROUND(G599*F599,2)</f>
        <v>0</v>
      </c>
      <c r="I599" s="58" t="s">
        <v>1242</v>
      </c>
      <c r="J599" s="24" t="str">
        <f t="shared" ca="1" si="72"/>
        <v/>
      </c>
      <c r="K599" s="15" t="str">
        <f t="shared" si="76"/>
        <v>E073Pipe Under Roadway ExcavationSD-018m²</v>
      </c>
      <c r="L599" s="16" t="e">
        <f>MATCH(K599,'[6]Pay Items'!$K$1:$K$649,0)</f>
        <v>#N/A</v>
      </c>
      <c r="M599" s="17" t="str">
        <f t="shared" ca="1" si="73"/>
        <v>F0</v>
      </c>
      <c r="N599" s="17" t="str">
        <f t="shared" ca="1" si="74"/>
        <v>C2</v>
      </c>
      <c r="O599" s="17" t="str">
        <f t="shared" ca="1" si="75"/>
        <v>C2</v>
      </c>
    </row>
    <row r="600" spans="1:15" s="25" customFormat="1" ht="30.75" customHeight="1" thickBot="1" x14ac:dyDescent="0.35">
      <c r="A600" s="118" t="str">
        <f>A599</f>
        <v>E073</v>
      </c>
      <c r="B600" s="38" t="s">
        <v>204</v>
      </c>
      <c r="C600" s="61" t="s">
        <v>205</v>
      </c>
      <c r="D600" s="62"/>
      <c r="E600" s="63"/>
      <c r="F600" s="60"/>
      <c r="G600" s="115"/>
      <c r="H600" s="78">
        <f>SUM(H456:H599)</f>
        <v>0</v>
      </c>
      <c r="I600" s="53"/>
      <c r="J600" s="24" t="str">
        <f t="shared" ca="1" si="72"/>
        <v>LOCKED</v>
      </c>
      <c r="K600" s="15" t="str">
        <f t="shared" si="76"/>
        <v>E073LAST USED CODE FOR SECTION</v>
      </c>
      <c r="L600" s="16" t="e">
        <f>MATCH(K600,'[6]Pay Items'!$K$1:$K$649,0)</f>
        <v>#N/A</v>
      </c>
      <c r="M600" s="17" t="str">
        <f t="shared" ca="1" si="73"/>
        <v>F0</v>
      </c>
      <c r="N600" s="17" t="str">
        <f t="shared" ca="1" si="74"/>
        <v>G</v>
      </c>
      <c r="O600" s="17" t="str">
        <f t="shared" ca="1" si="75"/>
        <v>C2</v>
      </c>
    </row>
    <row r="601" spans="1:15" s="25" customFormat="1" ht="36" customHeight="1" thickTop="1" x14ac:dyDescent="0.35">
      <c r="A601" s="109"/>
      <c r="B601" s="49" t="s">
        <v>611</v>
      </c>
      <c r="C601" s="50" t="s">
        <v>201</v>
      </c>
      <c r="D601" s="29"/>
      <c r="E601" s="29"/>
      <c r="F601" s="29"/>
      <c r="G601" s="110"/>
      <c r="H601" s="52"/>
      <c r="I601" s="53"/>
      <c r="J601" s="24" t="str">
        <f t="shared" ca="1" si="72"/>
        <v>LOCKED</v>
      </c>
      <c r="K601" s="15" t="str">
        <f t="shared" si="76"/>
        <v>ADJUSTMENTS</v>
      </c>
      <c r="L601" s="16" t="e">
        <f>MATCH(K601,'[6]Pay Items'!$K$1:$K$649,0)</f>
        <v>#N/A</v>
      </c>
      <c r="M601" s="17" t="str">
        <f t="shared" ca="1" si="73"/>
        <v>F0</v>
      </c>
      <c r="N601" s="17" t="str">
        <f t="shared" ca="1" si="74"/>
        <v>G</v>
      </c>
      <c r="O601" s="17" t="str">
        <f t="shared" ca="1" si="75"/>
        <v>F2</v>
      </c>
    </row>
    <row r="602" spans="1:15" s="25" customFormat="1" ht="43.9" customHeight="1" x14ac:dyDescent="0.3">
      <c r="A602" s="113" t="s">
        <v>230</v>
      </c>
      <c r="B602" s="38" t="s">
        <v>135</v>
      </c>
      <c r="C602" s="81" t="s">
        <v>1061</v>
      </c>
      <c r="D602" s="83" t="s">
        <v>1060</v>
      </c>
      <c r="E602" s="28" t="s">
        <v>181</v>
      </c>
      <c r="F602" s="36"/>
      <c r="G602" s="112"/>
      <c r="H602" s="35">
        <f>ROUND(G602*F602,2)</f>
        <v>0</v>
      </c>
      <c r="I602" s="53"/>
      <c r="J602" s="24" t="str">
        <f t="shared" ca="1" si="72"/>
        <v/>
      </c>
      <c r="K602" s="15" t="str">
        <f t="shared" si="76"/>
        <v>F001Adjustment of Manholes/Catch Basins FramesCW 3210-R8each</v>
      </c>
      <c r="L602" s="16" t="e">
        <f>MATCH(K602,'[6]Pay Items'!$K$1:$K$649,0)</f>
        <v>#N/A</v>
      </c>
      <c r="M602" s="17" t="str">
        <f t="shared" ca="1" si="73"/>
        <v>F0</v>
      </c>
      <c r="N602" s="17" t="str">
        <f t="shared" ca="1" si="74"/>
        <v>C2</v>
      </c>
      <c r="O602" s="17" t="str">
        <f t="shared" ca="1" si="75"/>
        <v>C2</v>
      </c>
    </row>
    <row r="603" spans="1:15" s="25" customFormat="1" ht="30" customHeight="1" x14ac:dyDescent="0.3">
      <c r="A603" s="113" t="s">
        <v>231</v>
      </c>
      <c r="B603" s="38" t="s">
        <v>136</v>
      </c>
      <c r="C603" s="37" t="s">
        <v>684</v>
      </c>
      <c r="D603" s="43" t="s">
        <v>11</v>
      </c>
      <c r="E603" s="28"/>
      <c r="F603" s="36"/>
      <c r="G603" s="116"/>
      <c r="H603" s="78"/>
      <c r="I603" s="53"/>
      <c r="J603" s="24" t="str">
        <f t="shared" ca="1" si="72"/>
        <v>LOCKED</v>
      </c>
      <c r="K603" s="15" t="str">
        <f t="shared" si="76"/>
        <v>F002Replacing Existing RisersCW 2130-R12</v>
      </c>
      <c r="L603" s="16" t="e">
        <f>MATCH(K603,'[6]Pay Items'!$K$1:$K$649,0)</f>
        <v>#N/A</v>
      </c>
      <c r="M603" s="17" t="str">
        <f t="shared" ca="1" si="73"/>
        <v>F0</v>
      </c>
      <c r="N603" s="17" t="str">
        <f t="shared" ca="1" si="74"/>
        <v>C2</v>
      </c>
      <c r="O603" s="17" t="str">
        <f t="shared" ca="1" si="75"/>
        <v>C2</v>
      </c>
    </row>
    <row r="604" spans="1:15" s="25" customFormat="1" ht="30" customHeight="1" x14ac:dyDescent="0.3">
      <c r="A604" s="113" t="s">
        <v>685</v>
      </c>
      <c r="B604" s="44" t="s">
        <v>350</v>
      </c>
      <c r="C604" s="37" t="s">
        <v>695</v>
      </c>
      <c r="D604" s="43"/>
      <c r="E604" s="28" t="s">
        <v>183</v>
      </c>
      <c r="F604" s="79"/>
      <c r="G604" s="112"/>
      <c r="H604" s="35">
        <f>ROUND(G604*F604,2)</f>
        <v>0</v>
      </c>
      <c r="I604" s="53"/>
      <c r="J604" s="24" t="str">
        <f t="shared" ca="1" si="72"/>
        <v/>
      </c>
      <c r="K604" s="15" t="str">
        <f t="shared" si="76"/>
        <v>F002APre-cast Concrete Risersvert. m</v>
      </c>
      <c r="L604" s="16" t="e">
        <f>MATCH(K604,'[6]Pay Items'!$K$1:$K$649,0)</f>
        <v>#N/A</v>
      </c>
      <c r="M604" s="17" t="str">
        <f t="shared" ca="1" si="73"/>
        <v>F1</v>
      </c>
      <c r="N604" s="17" t="str">
        <f t="shared" ca="1" si="74"/>
        <v>C2</v>
      </c>
      <c r="O604" s="17" t="str">
        <f t="shared" ca="1" si="75"/>
        <v>C2</v>
      </c>
    </row>
    <row r="605" spans="1:15" s="25" customFormat="1" ht="30" customHeight="1" x14ac:dyDescent="0.3">
      <c r="A605" s="113" t="s">
        <v>686</v>
      </c>
      <c r="B605" s="44" t="s">
        <v>351</v>
      </c>
      <c r="C605" s="37" t="s">
        <v>696</v>
      </c>
      <c r="D605" s="43"/>
      <c r="E605" s="28" t="s">
        <v>183</v>
      </c>
      <c r="F605" s="79"/>
      <c r="G605" s="112"/>
      <c r="H605" s="35">
        <f>ROUND(G605*F605,2)</f>
        <v>0</v>
      </c>
      <c r="I605" s="53"/>
      <c r="J605" s="24" t="str">
        <f t="shared" ca="1" si="72"/>
        <v/>
      </c>
      <c r="K605" s="15" t="str">
        <f t="shared" si="76"/>
        <v>F002BBrick Risersvert. m</v>
      </c>
      <c r="L605" s="16" t="e">
        <f>MATCH(K605,'[6]Pay Items'!$K$1:$K$649,0)</f>
        <v>#N/A</v>
      </c>
      <c r="M605" s="17" t="str">
        <f t="shared" ca="1" si="73"/>
        <v>F1</v>
      </c>
      <c r="N605" s="17" t="str">
        <f t="shared" ca="1" si="74"/>
        <v>C2</v>
      </c>
      <c r="O605" s="17" t="str">
        <f t="shared" ca="1" si="75"/>
        <v>C2</v>
      </c>
    </row>
    <row r="606" spans="1:15" s="25" customFormat="1" ht="30" customHeight="1" x14ac:dyDescent="0.3">
      <c r="A606" s="113" t="s">
        <v>687</v>
      </c>
      <c r="B606" s="44" t="s">
        <v>352</v>
      </c>
      <c r="C606" s="37" t="s">
        <v>697</v>
      </c>
      <c r="D606" s="43"/>
      <c r="E606" s="28" t="s">
        <v>183</v>
      </c>
      <c r="F606" s="79"/>
      <c r="G606" s="112"/>
      <c r="H606" s="35">
        <f>ROUND(G606*F606,2)</f>
        <v>0</v>
      </c>
      <c r="I606" s="53"/>
      <c r="J606" s="24" t="str">
        <f t="shared" ca="1" si="72"/>
        <v/>
      </c>
      <c r="K606" s="15" t="str">
        <f t="shared" si="76"/>
        <v>F002CCast-in-place Concretevert. m</v>
      </c>
      <c r="L606" s="16" t="e">
        <f>MATCH(K606,'[6]Pay Items'!$K$1:$K$649,0)</f>
        <v>#N/A</v>
      </c>
      <c r="M606" s="17" t="str">
        <f t="shared" ca="1" si="73"/>
        <v>F1</v>
      </c>
      <c r="N606" s="17" t="str">
        <f t="shared" ca="1" si="74"/>
        <v>C2</v>
      </c>
      <c r="O606" s="17" t="str">
        <f t="shared" ca="1" si="75"/>
        <v>C2</v>
      </c>
    </row>
    <row r="607" spans="1:15" s="25" customFormat="1" ht="30" customHeight="1" x14ac:dyDescent="0.3">
      <c r="A607" s="113" t="s">
        <v>232</v>
      </c>
      <c r="B607" s="38" t="s">
        <v>137</v>
      </c>
      <c r="C607" s="81" t="s">
        <v>1217</v>
      </c>
      <c r="D607" s="83" t="s">
        <v>1060</v>
      </c>
      <c r="E607" s="28"/>
      <c r="F607" s="36"/>
      <c r="G607" s="115"/>
      <c r="H607" s="78"/>
      <c r="I607" s="53"/>
      <c r="J607" s="24" t="str">
        <f t="shared" ca="1" si="72"/>
        <v>LOCKED</v>
      </c>
      <c r="K607" s="15" t="str">
        <f t="shared" si="76"/>
        <v>F003Lifter Rings (AP-010)CW 3210-R8</v>
      </c>
      <c r="L607" s="16" t="e">
        <f>MATCH(K607,'[6]Pay Items'!$K$1:$K$649,0)</f>
        <v>#N/A</v>
      </c>
      <c r="M607" s="17" t="str">
        <f t="shared" ca="1" si="73"/>
        <v>F0</v>
      </c>
      <c r="N607" s="17" t="str">
        <f t="shared" ca="1" si="74"/>
        <v>G</v>
      </c>
      <c r="O607" s="17" t="str">
        <f t="shared" ca="1" si="75"/>
        <v>C2</v>
      </c>
    </row>
    <row r="608" spans="1:15" s="25" customFormat="1" ht="30" customHeight="1" x14ac:dyDescent="0.3">
      <c r="A608" s="113" t="s">
        <v>233</v>
      </c>
      <c r="B608" s="44" t="s">
        <v>350</v>
      </c>
      <c r="C608" s="37" t="s">
        <v>880</v>
      </c>
      <c r="D608" s="43"/>
      <c r="E608" s="28" t="s">
        <v>181</v>
      </c>
      <c r="F608" s="36"/>
      <c r="G608" s="112"/>
      <c r="H608" s="35">
        <f t="shared" ref="H608:H628" si="78">ROUND(G608*F608,2)</f>
        <v>0</v>
      </c>
      <c r="I608" s="53"/>
      <c r="J608" s="24" t="str">
        <f t="shared" ca="1" si="72"/>
        <v/>
      </c>
      <c r="K608" s="15" t="str">
        <f t="shared" si="76"/>
        <v>F00438 mmeach</v>
      </c>
      <c r="L608" s="16" t="e">
        <f>MATCH(K608,'[6]Pay Items'!$K$1:$K$649,0)</f>
        <v>#N/A</v>
      </c>
      <c r="M608" s="17" t="str">
        <f t="shared" ca="1" si="73"/>
        <v>F0</v>
      </c>
      <c r="N608" s="17" t="str">
        <f t="shared" ca="1" si="74"/>
        <v>C2</v>
      </c>
      <c r="O608" s="17" t="str">
        <f t="shared" ca="1" si="75"/>
        <v>C2</v>
      </c>
    </row>
    <row r="609" spans="1:15" s="25" customFormat="1" ht="30" customHeight="1" x14ac:dyDescent="0.3">
      <c r="A609" s="113" t="s">
        <v>234</v>
      </c>
      <c r="B609" s="44" t="s">
        <v>351</v>
      </c>
      <c r="C609" s="37" t="s">
        <v>881</v>
      </c>
      <c r="D609" s="43"/>
      <c r="E609" s="28" t="s">
        <v>181</v>
      </c>
      <c r="F609" s="36"/>
      <c r="G609" s="112"/>
      <c r="H609" s="35">
        <f t="shared" si="78"/>
        <v>0</v>
      </c>
      <c r="I609" s="53"/>
      <c r="J609" s="24" t="str">
        <f t="shared" ca="1" si="72"/>
        <v/>
      </c>
      <c r="K609" s="15" t="str">
        <f t="shared" si="76"/>
        <v>F00551 mmeach</v>
      </c>
      <c r="L609" s="16" t="e">
        <f>MATCH(K609,'[6]Pay Items'!$K$1:$K$649,0)</f>
        <v>#N/A</v>
      </c>
      <c r="M609" s="17" t="str">
        <f t="shared" ca="1" si="73"/>
        <v>F0</v>
      </c>
      <c r="N609" s="17" t="str">
        <f t="shared" ca="1" si="74"/>
        <v>C2</v>
      </c>
      <c r="O609" s="17" t="str">
        <f t="shared" ca="1" si="75"/>
        <v>C2</v>
      </c>
    </row>
    <row r="610" spans="1:15" s="25" customFormat="1" ht="30" customHeight="1" x14ac:dyDescent="0.3">
      <c r="A610" s="113" t="s">
        <v>235</v>
      </c>
      <c r="B610" s="44" t="s">
        <v>352</v>
      </c>
      <c r="C610" s="37" t="s">
        <v>882</v>
      </c>
      <c r="D610" s="43"/>
      <c r="E610" s="28" t="s">
        <v>181</v>
      </c>
      <c r="F610" s="36"/>
      <c r="G610" s="112"/>
      <c r="H610" s="35">
        <f t="shared" si="78"/>
        <v>0</v>
      </c>
      <c r="I610" s="53"/>
      <c r="J610" s="24" t="str">
        <f t="shared" ca="1" si="72"/>
        <v/>
      </c>
      <c r="K610" s="15" t="str">
        <f t="shared" si="76"/>
        <v>F00664 mmeach</v>
      </c>
      <c r="L610" s="16" t="e">
        <f>MATCH(K610,'[6]Pay Items'!$K$1:$K$649,0)</f>
        <v>#N/A</v>
      </c>
      <c r="M610" s="17" t="str">
        <f t="shared" ca="1" si="73"/>
        <v>F0</v>
      </c>
      <c r="N610" s="17" t="str">
        <f t="shared" ca="1" si="74"/>
        <v>C2</v>
      </c>
      <c r="O610" s="17" t="str">
        <f t="shared" ca="1" si="75"/>
        <v>C2</v>
      </c>
    </row>
    <row r="611" spans="1:15" s="25" customFormat="1" ht="30" customHeight="1" x14ac:dyDescent="0.3">
      <c r="A611" s="113" t="s">
        <v>236</v>
      </c>
      <c r="B611" s="44" t="s">
        <v>353</v>
      </c>
      <c r="C611" s="37" t="s">
        <v>883</v>
      </c>
      <c r="D611" s="43"/>
      <c r="E611" s="28" t="s">
        <v>181</v>
      </c>
      <c r="F611" s="36"/>
      <c r="G611" s="112"/>
      <c r="H611" s="35">
        <f t="shared" si="78"/>
        <v>0</v>
      </c>
      <c r="I611" s="53"/>
      <c r="J611" s="24" t="str">
        <f t="shared" ca="1" si="72"/>
        <v/>
      </c>
      <c r="K611" s="15" t="str">
        <f t="shared" si="76"/>
        <v>F00776 mmeach</v>
      </c>
      <c r="L611" s="16" t="e">
        <f>MATCH(K611,'[6]Pay Items'!$K$1:$K$649,0)</f>
        <v>#N/A</v>
      </c>
      <c r="M611" s="17" t="str">
        <f t="shared" ca="1" si="73"/>
        <v>F0</v>
      </c>
      <c r="N611" s="17" t="str">
        <f t="shared" ca="1" si="74"/>
        <v>C2</v>
      </c>
      <c r="O611" s="17" t="str">
        <f t="shared" ca="1" si="75"/>
        <v>C2</v>
      </c>
    </row>
    <row r="612" spans="1:15" s="25" customFormat="1" ht="30" customHeight="1" x14ac:dyDescent="0.3">
      <c r="A612" s="113" t="s">
        <v>237</v>
      </c>
      <c r="B612" s="38" t="s">
        <v>138</v>
      </c>
      <c r="C612" s="37" t="s">
        <v>599</v>
      </c>
      <c r="D612" s="83" t="s">
        <v>1060</v>
      </c>
      <c r="E612" s="28" t="s">
        <v>181</v>
      </c>
      <c r="F612" s="36"/>
      <c r="G612" s="112"/>
      <c r="H612" s="35">
        <f t="shared" si="78"/>
        <v>0</v>
      </c>
      <c r="I612" s="53"/>
      <c r="J612" s="24" t="str">
        <f t="shared" ca="1" si="72"/>
        <v/>
      </c>
      <c r="K612" s="15" t="str">
        <f t="shared" si="76"/>
        <v>F009Adjustment of Valve BoxesCW 3210-R8each</v>
      </c>
      <c r="L612" s="16" t="e">
        <f>MATCH(K612,'[6]Pay Items'!$K$1:$K$649,0)</f>
        <v>#N/A</v>
      </c>
      <c r="M612" s="17" t="str">
        <f t="shared" ca="1" si="73"/>
        <v>F0</v>
      </c>
      <c r="N612" s="17" t="str">
        <f t="shared" ca="1" si="74"/>
        <v>C2</v>
      </c>
      <c r="O612" s="17" t="str">
        <f t="shared" ca="1" si="75"/>
        <v>C2</v>
      </c>
    </row>
    <row r="613" spans="1:15" s="25" customFormat="1" ht="30" customHeight="1" x14ac:dyDescent="0.3">
      <c r="A613" s="113" t="s">
        <v>459</v>
      </c>
      <c r="B613" s="38" t="s">
        <v>139</v>
      </c>
      <c r="C613" s="37" t="s">
        <v>601</v>
      </c>
      <c r="D613" s="83" t="s">
        <v>1060</v>
      </c>
      <c r="E613" s="28" t="s">
        <v>181</v>
      </c>
      <c r="F613" s="36"/>
      <c r="G613" s="112"/>
      <c r="H613" s="35">
        <f t="shared" si="78"/>
        <v>0</v>
      </c>
      <c r="I613" s="53"/>
      <c r="J613" s="24" t="str">
        <f t="shared" ca="1" si="72"/>
        <v/>
      </c>
      <c r="K613" s="15" t="str">
        <f t="shared" si="76"/>
        <v>F010Valve Box ExtensionsCW 3210-R8each</v>
      </c>
      <c r="L613" s="16" t="e">
        <f>MATCH(K613,'[6]Pay Items'!$K$1:$K$649,0)</f>
        <v>#N/A</v>
      </c>
      <c r="M613" s="17" t="str">
        <f t="shared" ca="1" si="73"/>
        <v>F0</v>
      </c>
      <c r="N613" s="17" t="str">
        <f t="shared" ca="1" si="74"/>
        <v>C2</v>
      </c>
      <c r="O613" s="17" t="str">
        <f t="shared" ca="1" si="75"/>
        <v>C2</v>
      </c>
    </row>
    <row r="614" spans="1:15" s="25" customFormat="1" ht="30" customHeight="1" x14ac:dyDescent="0.3">
      <c r="A614" s="113" t="s">
        <v>238</v>
      </c>
      <c r="B614" s="38" t="s">
        <v>581</v>
      </c>
      <c r="C614" s="37" t="s">
        <v>600</v>
      </c>
      <c r="D614" s="83" t="s">
        <v>1060</v>
      </c>
      <c r="E614" s="28" t="s">
        <v>181</v>
      </c>
      <c r="F614" s="36"/>
      <c r="G614" s="112"/>
      <c r="H614" s="35">
        <f t="shared" si="78"/>
        <v>0</v>
      </c>
      <c r="I614" s="53"/>
      <c r="J614" s="24" t="str">
        <f t="shared" ca="1" si="72"/>
        <v/>
      </c>
      <c r="K614" s="15" t="str">
        <f t="shared" si="76"/>
        <v>F011Adjustment of Curb Stop BoxesCW 3210-R8each</v>
      </c>
      <c r="L614" s="16" t="e">
        <f>MATCH(K614,'[6]Pay Items'!$K$1:$K$649,0)</f>
        <v>#N/A</v>
      </c>
      <c r="M614" s="17" t="str">
        <f t="shared" ca="1" si="73"/>
        <v>F0</v>
      </c>
      <c r="N614" s="17" t="str">
        <f t="shared" ca="1" si="74"/>
        <v>C2</v>
      </c>
      <c r="O614" s="17" t="str">
        <f t="shared" ca="1" si="75"/>
        <v>C2</v>
      </c>
    </row>
    <row r="615" spans="1:15" s="25" customFormat="1" ht="30" customHeight="1" x14ac:dyDescent="0.3">
      <c r="A615" s="138" t="s">
        <v>241</v>
      </c>
      <c r="B615" s="92" t="s">
        <v>140</v>
      </c>
      <c r="C615" s="81" t="s">
        <v>602</v>
      </c>
      <c r="D615" s="83" t="s">
        <v>1060</v>
      </c>
      <c r="E615" s="85" t="s">
        <v>181</v>
      </c>
      <c r="F615" s="93"/>
      <c r="G615" s="142"/>
      <c r="H615" s="94">
        <f t="shared" si="78"/>
        <v>0</v>
      </c>
      <c r="I615" s="53"/>
      <c r="J615" s="24" t="str">
        <f t="shared" ca="1" si="72"/>
        <v/>
      </c>
      <c r="K615" s="15" t="str">
        <f t="shared" si="76"/>
        <v>F018Curb Stop ExtensionsCW 3210-R8each</v>
      </c>
      <c r="L615" s="16" t="e">
        <f>MATCH(K615,'[6]Pay Items'!$K$1:$K$649,0)</f>
        <v>#N/A</v>
      </c>
      <c r="M615" s="17" t="str">
        <f t="shared" ca="1" si="73"/>
        <v>F0</v>
      </c>
      <c r="N615" s="17" t="str">
        <f t="shared" ca="1" si="74"/>
        <v>C2</v>
      </c>
      <c r="O615" s="17" t="str">
        <f t="shared" ca="1" si="75"/>
        <v>C2</v>
      </c>
    </row>
    <row r="616" spans="1:15" s="25" customFormat="1" ht="30" customHeight="1" x14ac:dyDescent="0.3">
      <c r="A616" s="113" t="s">
        <v>239</v>
      </c>
      <c r="B616" s="38" t="s">
        <v>141</v>
      </c>
      <c r="C616" s="81" t="s">
        <v>1531</v>
      </c>
      <c r="D616" s="83" t="s">
        <v>1062</v>
      </c>
      <c r="E616" s="28" t="s">
        <v>181</v>
      </c>
      <c r="F616" s="36"/>
      <c r="G616" s="112"/>
      <c r="H616" s="35">
        <f t="shared" si="78"/>
        <v>0</v>
      </c>
      <c r="I616" s="53"/>
      <c r="J616" s="24" t="str">
        <f t="shared" ca="1" si="72"/>
        <v/>
      </c>
      <c r="K616" s="15" t="str">
        <f t="shared" si="76"/>
        <v>F012Curb Inlet Box CoversCW 3210-R8each</v>
      </c>
      <c r="L616" s="16" t="e">
        <f>MATCH(K616,'[6]Pay Items'!$K$1:$K$649,0)</f>
        <v>#N/A</v>
      </c>
      <c r="M616" s="17" t="str">
        <f t="shared" ca="1" si="73"/>
        <v>F0</v>
      </c>
      <c r="N616" s="17" t="str">
        <f t="shared" ca="1" si="74"/>
        <v>C2</v>
      </c>
      <c r="O616" s="17" t="str">
        <f t="shared" ca="1" si="75"/>
        <v>C2</v>
      </c>
    </row>
    <row r="617" spans="1:15" s="25" customFormat="1" ht="30" customHeight="1" x14ac:dyDescent="0.3">
      <c r="A617" s="113" t="s">
        <v>87</v>
      </c>
      <c r="B617" s="38" t="s">
        <v>446</v>
      </c>
      <c r="C617" s="81" t="s">
        <v>1532</v>
      </c>
      <c r="D617" s="83" t="s">
        <v>1062</v>
      </c>
      <c r="E617" s="28" t="s">
        <v>181</v>
      </c>
      <c r="F617" s="36"/>
      <c r="G617" s="112"/>
      <c r="H617" s="35">
        <f t="shared" si="78"/>
        <v>0</v>
      </c>
      <c r="I617" s="95"/>
      <c r="J617" s="24" t="str">
        <f t="shared" ca="1" si="72"/>
        <v/>
      </c>
      <c r="K617" s="15" t="str">
        <f t="shared" si="76"/>
        <v>F013Curb Inlet FramesCW 3210-R8each</v>
      </c>
      <c r="L617" s="16" t="e">
        <f>MATCH(K617,'[6]Pay Items'!$K$1:$K$649,0)</f>
        <v>#N/A</v>
      </c>
      <c r="M617" s="17" t="str">
        <f t="shared" ca="1" si="73"/>
        <v>F0</v>
      </c>
      <c r="N617" s="17" t="str">
        <f t="shared" ca="1" si="74"/>
        <v>C2</v>
      </c>
      <c r="O617" s="17" t="str">
        <f t="shared" ca="1" si="75"/>
        <v>C2</v>
      </c>
    </row>
    <row r="618" spans="1:15" s="25" customFormat="1" ht="43.9" customHeight="1" x14ac:dyDescent="0.3">
      <c r="A618" s="113" t="s">
        <v>240</v>
      </c>
      <c r="B618" s="38" t="s">
        <v>142</v>
      </c>
      <c r="C618" s="88" t="s">
        <v>598</v>
      </c>
      <c r="D618" s="83" t="s">
        <v>1060</v>
      </c>
      <c r="E618" s="28" t="s">
        <v>181</v>
      </c>
      <c r="F618" s="36"/>
      <c r="G618" s="112"/>
      <c r="H618" s="35">
        <f t="shared" si="78"/>
        <v>0</v>
      </c>
      <c r="I618" s="53"/>
      <c r="J618" s="24" t="str">
        <f t="shared" ca="1" si="72"/>
        <v/>
      </c>
      <c r="K618" s="15" t="str">
        <f t="shared" si="76"/>
        <v>F014Adjustment of Curb Inlet with New Inlet BoxCW 3210-R8each</v>
      </c>
      <c r="L618" s="16" t="e">
        <f>MATCH(K618,'[6]Pay Items'!$K$1:$K$649,0)</f>
        <v>#N/A</v>
      </c>
      <c r="M618" s="17" t="str">
        <f t="shared" ca="1" si="73"/>
        <v>F0</v>
      </c>
      <c r="N618" s="17" t="str">
        <f t="shared" ca="1" si="74"/>
        <v>C2</v>
      </c>
      <c r="O618" s="17" t="str">
        <f t="shared" ca="1" si="75"/>
        <v>C2</v>
      </c>
    </row>
    <row r="619" spans="1:15" s="25" customFormat="1" ht="43.9" customHeight="1" x14ac:dyDescent="0.3">
      <c r="A619" s="113" t="s">
        <v>88</v>
      </c>
      <c r="B619" s="38" t="s">
        <v>447</v>
      </c>
      <c r="C619" s="81" t="s">
        <v>1069</v>
      </c>
      <c r="D619" s="83" t="s">
        <v>1060</v>
      </c>
      <c r="E619" s="28" t="s">
        <v>181</v>
      </c>
      <c r="F619" s="36"/>
      <c r="G619" s="112"/>
      <c r="H619" s="35">
        <f t="shared" si="78"/>
        <v>0</v>
      </c>
      <c r="I619" s="53"/>
      <c r="J619" s="24" t="str">
        <f t="shared" ca="1" si="72"/>
        <v/>
      </c>
      <c r="K619" s="15" t="str">
        <f t="shared" si="76"/>
        <v>F015Adjustment of Curb and Gutter FramesCW 3210-R8each</v>
      </c>
      <c r="L619" s="16" t="e">
        <f>MATCH(K619,'[6]Pay Items'!$K$1:$K$649,0)</f>
        <v>#N/A</v>
      </c>
      <c r="M619" s="17" t="str">
        <f t="shared" ca="1" si="73"/>
        <v>F0</v>
      </c>
      <c r="N619" s="17" t="str">
        <f t="shared" ca="1" si="74"/>
        <v>C2</v>
      </c>
      <c r="O619" s="17" t="str">
        <f t="shared" ca="1" si="75"/>
        <v>C2</v>
      </c>
    </row>
    <row r="620" spans="1:15" s="25" customFormat="1" ht="39.75" customHeight="1" x14ac:dyDescent="0.3">
      <c r="A620" s="138" t="s">
        <v>23</v>
      </c>
      <c r="B620" s="92" t="s">
        <v>143</v>
      </c>
      <c r="C620" s="82" t="s">
        <v>1218</v>
      </c>
      <c r="D620" s="83" t="s">
        <v>1224</v>
      </c>
      <c r="E620" s="85" t="s">
        <v>181</v>
      </c>
      <c r="F620" s="86"/>
      <c r="G620" s="139"/>
      <c r="H620" s="87">
        <f t="shared" si="78"/>
        <v>0</v>
      </c>
      <c r="I620" s="53"/>
      <c r="J620" s="24" t="str">
        <f t="shared" ca="1" si="72"/>
        <v/>
      </c>
      <c r="K620" s="15" t="str">
        <f t="shared" si="76"/>
        <v>F027Barrier Curb and Gutter Riser Frame and Covereach</v>
      </c>
      <c r="L620" s="16" t="e">
        <f>MATCH(K620,'[6]Pay Items'!$K$1:$K$649,0)</f>
        <v>#N/A</v>
      </c>
      <c r="M620" s="17" t="str">
        <f t="shared" ca="1" si="73"/>
        <v>F0</v>
      </c>
      <c r="N620" s="17" t="str">
        <f t="shared" ca="1" si="74"/>
        <v>C2</v>
      </c>
      <c r="O620" s="17" t="str">
        <f t="shared" ca="1" si="75"/>
        <v>C2</v>
      </c>
    </row>
    <row r="621" spans="1:15" s="25" customFormat="1" ht="30" customHeight="1" x14ac:dyDescent="0.3">
      <c r="A621" s="113" t="s">
        <v>445</v>
      </c>
      <c r="B621" s="38" t="s">
        <v>144</v>
      </c>
      <c r="C621" s="37" t="s">
        <v>888</v>
      </c>
      <c r="D621" s="43" t="s">
        <v>1585</v>
      </c>
      <c r="E621" s="28" t="s">
        <v>181</v>
      </c>
      <c r="F621" s="36"/>
      <c r="G621" s="112"/>
      <c r="H621" s="35">
        <f t="shared" si="78"/>
        <v>0</v>
      </c>
      <c r="I621" s="53" t="s">
        <v>14</v>
      </c>
      <c r="J621" s="24" t="str">
        <f t="shared" ca="1" si="72"/>
        <v/>
      </c>
      <c r="K621" s="15" t="str">
        <f t="shared" si="76"/>
        <v>F019Relocating Existing Hydrant - Type ACW 2110-R13each</v>
      </c>
      <c r="L621" s="16" t="e">
        <f>MATCH(K621,'[6]Pay Items'!$K$1:$K$649,0)</f>
        <v>#N/A</v>
      </c>
      <c r="M621" s="17" t="str">
        <f t="shared" ca="1" si="73"/>
        <v>F0</v>
      </c>
      <c r="N621" s="17" t="str">
        <f t="shared" ca="1" si="74"/>
        <v>C2</v>
      </c>
      <c r="O621" s="17" t="str">
        <f t="shared" ca="1" si="75"/>
        <v>C2</v>
      </c>
    </row>
    <row r="622" spans="1:15" s="25" customFormat="1" ht="33" customHeight="1" x14ac:dyDescent="0.3">
      <c r="A622" s="113" t="s">
        <v>593</v>
      </c>
      <c r="B622" s="38" t="s">
        <v>995</v>
      </c>
      <c r="C622" s="37" t="s">
        <v>15</v>
      </c>
      <c r="D622" s="43" t="s">
        <v>1585</v>
      </c>
      <c r="E622" s="28" t="s">
        <v>181</v>
      </c>
      <c r="F622" s="36"/>
      <c r="G622" s="112"/>
      <c r="H622" s="35">
        <f t="shared" si="78"/>
        <v>0</v>
      </c>
      <c r="I622" s="53" t="s">
        <v>16</v>
      </c>
      <c r="J622" s="24" t="str">
        <f t="shared" ca="1" si="72"/>
        <v/>
      </c>
      <c r="K622" s="15" t="str">
        <f t="shared" si="76"/>
        <v>F020Relocating Existing Hydrant - Type BCW 2110-R13each</v>
      </c>
      <c r="L622" s="16" t="e">
        <f>MATCH(K622,'[6]Pay Items'!$K$1:$K$649,0)</f>
        <v>#N/A</v>
      </c>
      <c r="M622" s="17" t="str">
        <f t="shared" ca="1" si="73"/>
        <v>F0</v>
      </c>
      <c r="N622" s="17" t="str">
        <f t="shared" ca="1" si="74"/>
        <v>C2</v>
      </c>
      <c r="O622" s="17" t="str">
        <f t="shared" ca="1" si="75"/>
        <v>C2</v>
      </c>
    </row>
    <row r="623" spans="1:15" s="25" customFormat="1" ht="30" customHeight="1" x14ac:dyDescent="0.3">
      <c r="A623" s="113" t="s">
        <v>594</v>
      </c>
      <c r="B623" s="38" t="s">
        <v>590</v>
      </c>
      <c r="C623" s="37" t="s">
        <v>1292</v>
      </c>
      <c r="D623" s="43" t="s">
        <v>1585</v>
      </c>
      <c r="E623" s="28" t="s">
        <v>181</v>
      </c>
      <c r="F623" s="36"/>
      <c r="G623" s="112"/>
      <c r="H623" s="35">
        <f t="shared" si="78"/>
        <v>0</v>
      </c>
      <c r="I623" s="53"/>
      <c r="J623" s="24" t="str">
        <f t="shared" ca="1" si="72"/>
        <v/>
      </c>
      <c r="K623" s="15" t="str">
        <f t="shared" si="76"/>
        <v>F022Raising of Existing HydrantCW 2110-R13each</v>
      </c>
      <c r="L623" s="16" t="e">
        <f>MATCH(K623,'[6]Pay Items'!$K$1:$K$649,0)</f>
        <v>#N/A</v>
      </c>
      <c r="M623" s="17" t="str">
        <f t="shared" ca="1" si="73"/>
        <v>F0</v>
      </c>
      <c r="N623" s="17" t="str">
        <f t="shared" ca="1" si="74"/>
        <v>C2</v>
      </c>
      <c r="O623" s="17" t="str">
        <f t="shared" ca="1" si="75"/>
        <v>C2</v>
      </c>
    </row>
    <row r="624" spans="1:15" s="25" customFormat="1" ht="39" customHeight="1" x14ac:dyDescent="0.3">
      <c r="A624" s="113" t="s">
        <v>595</v>
      </c>
      <c r="B624" s="38" t="s">
        <v>591</v>
      </c>
      <c r="C624" s="37" t="s">
        <v>8</v>
      </c>
      <c r="D624" s="43" t="s">
        <v>1585</v>
      </c>
      <c r="E624" s="28" t="s">
        <v>181</v>
      </c>
      <c r="F624" s="36"/>
      <c r="G624" s="112"/>
      <c r="H624" s="35">
        <f t="shared" si="78"/>
        <v>0</v>
      </c>
      <c r="I624" s="53"/>
      <c r="J624" s="24" t="str">
        <f t="shared" ca="1" si="72"/>
        <v/>
      </c>
      <c r="K624" s="15" t="str">
        <f t="shared" si="76"/>
        <v>F023Removing and Lowering Existing HydrantCW 2110-R13each</v>
      </c>
      <c r="L624" s="16" t="e">
        <f>MATCH(K624,'[6]Pay Items'!$K$1:$K$649,0)</f>
        <v>#N/A</v>
      </c>
      <c r="M624" s="17" t="str">
        <f t="shared" ca="1" si="73"/>
        <v>F0</v>
      </c>
      <c r="N624" s="17" t="str">
        <f t="shared" ca="1" si="74"/>
        <v>C2</v>
      </c>
      <c r="O624" s="17" t="str">
        <f t="shared" ca="1" si="75"/>
        <v>C2</v>
      </c>
    </row>
    <row r="625" spans="1:15" s="25" customFormat="1" ht="39" customHeight="1" x14ac:dyDescent="0.3">
      <c r="A625" s="113" t="s">
        <v>596</v>
      </c>
      <c r="B625" s="38" t="s">
        <v>592</v>
      </c>
      <c r="C625" s="37" t="s">
        <v>17</v>
      </c>
      <c r="D625" s="43" t="s">
        <v>1585</v>
      </c>
      <c r="E625" s="28" t="s">
        <v>181</v>
      </c>
      <c r="F625" s="36"/>
      <c r="G625" s="112"/>
      <c r="H625" s="35">
        <f t="shared" si="78"/>
        <v>0</v>
      </c>
      <c r="I625" s="53"/>
      <c r="J625" s="24" t="str">
        <f t="shared" ca="1" si="72"/>
        <v/>
      </c>
      <c r="K625" s="15" t="str">
        <f t="shared" si="76"/>
        <v>F024Abandonment of Hydrant Tee on Watermains in ServiceCW 2110-R13each</v>
      </c>
      <c r="L625" s="16" t="e">
        <f>MATCH(K625,'[6]Pay Items'!$K$1:$K$649,0)</f>
        <v>#N/A</v>
      </c>
      <c r="M625" s="17" t="str">
        <f t="shared" ca="1" si="73"/>
        <v>F0</v>
      </c>
      <c r="N625" s="17" t="str">
        <f t="shared" ca="1" si="74"/>
        <v>C2</v>
      </c>
      <c r="O625" s="17" t="str">
        <f t="shared" ca="1" si="75"/>
        <v>C2</v>
      </c>
    </row>
    <row r="626" spans="1:15" s="25" customFormat="1" ht="30" customHeight="1" x14ac:dyDescent="0.3">
      <c r="A626" s="113" t="s">
        <v>616</v>
      </c>
      <c r="B626" s="38" t="s">
        <v>691</v>
      </c>
      <c r="C626" s="37" t="s">
        <v>618</v>
      </c>
      <c r="D626" s="43" t="s">
        <v>1585</v>
      </c>
      <c r="E626" s="28" t="s">
        <v>181</v>
      </c>
      <c r="F626" s="90"/>
      <c r="G626" s="112"/>
      <c r="H626" s="35">
        <f t="shared" si="78"/>
        <v>0</v>
      </c>
      <c r="I626" s="53"/>
      <c r="J626" s="24" t="str">
        <f t="shared" ca="1" si="72"/>
        <v/>
      </c>
      <c r="K626" s="15" t="str">
        <f t="shared" si="76"/>
        <v>F025Installing New Flat Top ReducerCW 2110-R13each</v>
      </c>
      <c r="L626" s="16" t="e">
        <f>MATCH(K626,'[6]Pay Items'!$K$1:$K$649,0)</f>
        <v>#N/A</v>
      </c>
      <c r="M626" s="17" t="str">
        <f t="shared" ca="1" si="73"/>
        <v>F0</v>
      </c>
      <c r="N626" s="17" t="str">
        <f t="shared" ca="1" si="74"/>
        <v>C2</v>
      </c>
      <c r="O626" s="17" t="str">
        <f t="shared" ca="1" si="75"/>
        <v>C2</v>
      </c>
    </row>
    <row r="627" spans="1:15" s="25" customFormat="1" ht="30" customHeight="1" x14ac:dyDescent="0.3">
      <c r="A627" s="113" t="s">
        <v>617</v>
      </c>
      <c r="B627" s="38" t="s">
        <v>1533</v>
      </c>
      <c r="C627" s="37" t="s">
        <v>619</v>
      </c>
      <c r="D627" s="43" t="s">
        <v>1585</v>
      </c>
      <c r="E627" s="28" t="s">
        <v>181</v>
      </c>
      <c r="F627" s="90"/>
      <c r="G627" s="112"/>
      <c r="H627" s="35">
        <f t="shared" si="78"/>
        <v>0</v>
      </c>
      <c r="I627" s="53"/>
      <c r="J627" s="24" t="str">
        <f t="shared" ca="1" si="72"/>
        <v/>
      </c>
      <c r="K627" s="15" t="str">
        <f t="shared" si="76"/>
        <v>F026Replacing Existing Flat Top ReducerCW 2110-R13each</v>
      </c>
      <c r="L627" s="16" t="e">
        <f>MATCH(K627,'[6]Pay Items'!$K$1:$K$649,0)</f>
        <v>#N/A</v>
      </c>
      <c r="M627" s="17" t="str">
        <f t="shared" ca="1" si="73"/>
        <v>F0</v>
      </c>
      <c r="N627" s="17" t="str">
        <f t="shared" ca="1" si="74"/>
        <v>C2</v>
      </c>
      <c r="O627" s="17" t="str">
        <f t="shared" ca="1" si="75"/>
        <v>C2</v>
      </c>
    </row>
    <row r="628" spans="1:15" s="25" customFormat="1" ht="43.9" customHeight="1" x14ac:dyDescent="0.3">
      <c r="A628" s="113" t="s">
        <v>25</v>
      </c>
      <c r="B628" s="38" t="s">
        <v>24</v>
      </c>
      <c r="C628" s="37" t="s">
        <v>26</v>
      </c>
      <c r="D628" s="43" t="s">
        <v>1060</v>
      </c>
      <c r="E628" s="28" t="s">
        <v>181</v>
      </c>
      <c r="F628" s="90"/>
      <c r="G628" s="112"/>
      <c r="H628" s="35">
        <f t="shared" si="78"/>
        <v>0</v>
      </c>
      <c r="I628" s="53"/>
      <c r="J628" s="24" t="str">
        <f t="shared" ca="1" si="72"/>
        <v/>
      </c>
      <c r="K628" s="15" t="str">
        <f t="shared" si="76"/>
        <v>F028Adjustment of Traffic Signal Service Box FramesCW 3210-R8each</v>
      </c>
      <c r="L628" s="16" t="e">
        <f>MATCH(K628,'[6]Pay Items'!$K$1:$K$649,0)</f>
        <v>#N/A</v>
      </c>
      <c r="M628" s="17" t="str">
        <f t="shared" ca="1" si="73"/>
        <v>F0</v>
      </c>
      <c r="N628" s="17" t="str">
        <f t="shared" ca="1" si="74"/>
        <v>C2</v>
      </c>
      <c r="O628" s="17" t="str">
        <f t="shared" ca="1" si="75"/>
        <v>C2</v>
      </c>
    </row>
    <row r="629" spans="1:15" s="25" customFormat="1" ht="31.5" customHeight="1" thickBot="1" x14ac:dyDescent="0.35">
      <c r="A629" s="113" t="s">
        <v>25</v>
      </c>
      <c r="B629" s="38" t="s">
        <v>204</v>
      </c>
      <c r="C629" s="61" t="s">
        <v>205</v>
      </c>
      <c r="D629" s="62"/>
      <c r="E629" s="63"/>
      <c r="F629" s="60"/>
      <c r="G629" s="115"/>
      <c r="H629" s="78">
        <f>SUM(H601:H628)</f>
        <v>0</v>
      </c>
      <c r="I629" s="53"/>
      <c r="J629" s="24" t="str">
        <f t="shared" ca="1" si="72"/>
        <v>LOCKED</v>
      </c>
      <c r="K629" s="15" t="str">
        <f t="shared" si="76"/>
        <v>F028LAST USED CODE FOR SECTION</v>
      </c>
      <c r="L629" s="16" t="e">
        <f>MATCH(K629,'[6]Pay Items'!$K$1:$K$649,0)</f>
        <v>#N/A</v>
      </c>
      <c r="M629" s="17" t="str">
        <f t="shared" ca="1" si="73"/>
        <v>F0</v>
      </c>
      <c r="N629" s="17" t="str">
        <f t="shared" ca="1" si="74"/>
        <v>G</v>
      </c>
      <c r="O629" s="17" t="str">
        <f t="shared" ca="1" si="75"/>
        <v>C2</v>
      </c>
    </row>
    <row r="630" spans="1:15" s="25" customFormat="1" ht="36" customHeight="1" thickTop="1" x14ac:dyDescent="0.35">
      <c r="A630" s="109"/>
      <c r="B630" s="49" t="s">
        <v>612</v>
      </c>
      <c r="C630" s="50" t="s">
        <v>202</v>
      </c>
      <c r="D630" s="29"/>
      <c r="E630" s="29"/>
      <c r="F630" s="29"/>
      <c r="G630" s="110"/>
      <c r="H630" s="52"/>
      <c r="I630" s="53"/>
      <c r="J630" s="24" t="str">
        <f t="shared" ca="1" si="72"/>
        <v>LOCKED</v>
      </c>
      <c r="K630" s="15" t="str">
        <f t="shared" si="76"/>
        <v>LANDSCAPING</v>
      </c>
      <c r="L630" s="16" t="e">
        <f>MATCH(K630,'[6]Pay Items'!$K$1:$K$649,0)</f>
        <v>#N/A</v>
      </c>
      <c r="M630" s="17" t="str">
        <f t="shared" ca="1" si="73"/>
        <v>F0</v>
      </c>
      <c r="N630" s="17" t="str">
        <f t="shared" ca="1" si="74"/>
        <v>G</v>
      </c>
      <c r="O630" s="17" t="str">
        <f t="shared" ca="1" si="75"/>
        <v>F2</v>
      </c>
    </row>
    <row r="631" spans="1:15" s="25" customFormat="1" ht="30" customHeight="1" x14ac:dyDescent="0.3">
      <c r="A631" s="118" t="s">
        <v>242</v>
      </c>
      <c r="B631" s="38" t="s">
        <v>145</v>
      </c>
      <c r="C631" s="37" t="s">
        <v>147</v>
      </c>
      <c r="D631" s="43" t="s">
        <v>1535</v>
      </c>
      <c r="E631" s="28"/>
      <c r="F631" s="57"/>
      <c r="G631" s="115"/>
      <c r="H631" s="35"/>
      <c r="I631" s="53"/>
      <c r="J631" s="24" t="str">
        <f t="shared" ca="1" si="72"/>
        <v>LOCKED</v>
      </c>
      <c r="K631" s="15" t="str">
        <f t="shared" si="76"/>
        <v>G001SoddingCW 3510-R10</v>
      </c>
      <c r="L631" s="16" t="e">
        <f>MATCH(K631,'[6]Pay Items'!$K$1:$K$649,0)</f>
        <v>#N/A</v>
      </c>
      <c r="M631" s="17" t="str">
        <f t="shared" ca="1" si="73"/>
        <v>F0</v>
      </c>
      <c r="N631" s="17" t="str">
        <f t="shared" ca="1" si="74"/>
        <v>G</v>
      </c>
      <c r="O631" s="17" t="str">
        <f t="shared" ca="1" si="75"/>
        <v>C2</v>
      </c>
    </row>
    <row r="632" spans="1:15" s="25" customFormat="1" ht="30" customHeight="1" x14ac:dyDescent="0.3">
      <c r="A632" s="118" t="s">
        <v>243</v>
      </c>
      <c r="B632" s="44" t="s">
        <v>350</v>
      </c>
      <c r="C632" s="37" t="s">
        <v>884</v>
      </c>
      <c r="D632" s="43"/>
      <c r="E632" s="28" t="s">
        <v>178</v>
      </c>
      <c r="F632" s="57"/>
      <c r="G632" s="112"/>
      <c r="H632" s="35">
        <f>ROUND(G632*F632,2)</f>
        <v>0</v>
      </c>
      <c r="I632" s="80"/>
      <c r="J632" s="24" t="str">
        <f t="shared" ca="1" si="72"/>
        <v/>
      </c>
      <c r="K632" s="15" t="str">
        <f t="shared" si="76"/>
        <v>G002width &lt; 600 mmm²</v>
      </c>
      <c r="L632" s="16" t="e">
        <f>MATCH(K632,'[6]Pay Items'!$K$1:$K$649,0)</f>
        <v>#N/A</v>
      </c>
      <c r="M632" s="17" t="str">
        <f t="shared" ca="1" si="73"/>
        <v>F0</v>
      </c>
      <c r="N632" s="17" t="str">
        <f t="shared" ca="1" si="74"/>
        <v>C2</v>
      </c>
      <c r="O632" s="17" t="str">
        <f t="shared" ca="1" si="75"/>
        <v>C2</v>
      </c>
    </row>
    <row r="633" spans="1:15" s="25" customFormat="1" ht="30" customHeight="1" x14ac:dyDescent="0.3">
      <c r="A633" s="118" t="s">
        <v>244</v>
      </c>
      <c r="B633" s="44" t="s">
        <v>351</v>
      </c>
      <c r="C633" s="37" t="s">
        <v>885</v>
      </c>
      <c r="D633" s="43"/>
      <c r="E633" s="28" t="s">
        <v>178</v>
      </c>
      <c r="F633" s="57"/>
      <c r="G633" s="112"/>
      <c r="H633" s="35">
        <f>ROUND(G633*F633,2)</f>
        <v>0</v>
      </c>
      <c r="I633" s="53"/>
      <c r="J633" s="24" t="str">
        <f t="shared" ca="1" si="72"/>
        <v/>
      </c>
      <c r="K633" s="15" t="str">
        <f t="shared" si="76"/>
        <v>G003width &gt; or = 600 mmm²</v>
      </c>
      <c r="L633" s="16" t="e">
        <f>MATCH(K633,'[6]Pay Items'!$K$1:$K$649,0)</f>
        <v>#N/A</v>
      </c>
      <c r="M633" s="17" t="str">
        <f t="shared" ca="1" si="73"/>
        <v>F0</v>
      </c>
      <c r="N633" s="17" t="str">
        <f t="shared" ca="1" si="74"/>
        <v>C2</v>
      </c>
      <c r="O633" s="17" t="str">
        <f t="shared" ca="1" si="75"/>
        <v>C2</v>
      </c>
    </row>
    <row r="634" spans="1:15" s="25" customFormat="1" ht="30" customHeight="1" x14ac:dyDescent="0.3">
      <c r="A634" s="118" t="s">
        <v>245</v>
      </c>
      <c r="B634" s="38" t="s">
        <v>146</v>
      </c>
      <c r="C634" s="37" t="s">
        <v>149</v>
      </c>
      <c r="D634" s="43" t="s">
        <v>27</v>
      </c>
      <c r="E634" s="28" t="s">
        <v>178</v>
      </c>
      <c r="F634" s="57"/>
      <c r="G634" s="112"/>
      <c r="H634" s="35">
        <f>ROUND(G634*F634,2)</f>
        <v>0</v>
      </c>
      <c r="I634" s="53"/>
      <c r="J634" s="24" t="str">
        <f t="shared" ca="1" si="72"/>
        <v/>
      </c>
      <c r="K634" s="15" t="str">
        <f t="shared" si="76"/>
        <v>G004SeedingCW 3520-R7m²</v>
      </c>
      <c r="L634" s="16" t="e">
        <f>MATCH(K634,'[6]Pay Items'!$K$1:$K$649,0)</f>
        <v>#N/A</v>
      </c>
      <c r="M634" s="17" t="str">
        <f t="shared" ca="1" si="73"/>
        <v>F0</v>
      </c>
      <c r="N634" s="17" t="str">
        <f t="shared" ca="1" si="74"/>
        <v>C2</v>
      </c>
      <c r="O634" s="17" t="str">
        <f t="shared" ca="1" si="75"/>
        <v>C2</v>
      </c>
    </row>
    <row r="635" spans="1:15" s="25" customFormat="1" ht="30" customHeight="1" x14ac:dyDescent="0.3">
      <c r="A635" s="118" t="s">
        <v>869</v>
      </c>
      <c r="B635" s="38" t="s">
        <v>870</v>
      </c>
      <c r="C635" s="37" t="s">
        <v>9</v>
      </c>
      <c r="D635" s="43" t="s">
        <v>5</v>
      </c>
      <c r="E635" s="28" t="s">
        <v>178</v>
      </c>
      <c r="F635" s="57"/>
      <c r="G635" s="112"/>
      <c r="H635" s="35">
        <f>ROUND(G635*F635,2)</f>
        <v>0</v>
      </c>
      <c r="I635" s="53" t="s">
        <v>871</v>
      </c>
      <c r="J635" s="24" t="str">
        <f t="shared" ca="1" si="72"/>
        <v/>
      </c>
      <c r="K635" s="15" t="str">
        <f t="shared" si="76"/>
        <v>G005Salt Tolerant Grass Seedingm²</v>
      </c>
      <c r="L635" s="16" t="e">
        <f>MATCH(K635,'[6]Pay Items'!$K$1:$K$649,0)</f>
        <v>#N/A</v>
      </c>
      <c r="M635" s="17" t="str">
        <f t="shared" ca="1" si="73"/>
        <v>F0</v>
      </c>
      <c r="N635" s="17" t="str">
        <f t="shared" ca="1" si="74"/>
        <v>C2</v>
      </c>
      <c r="O635" s="17" t="str">
        <f t="shared" ca="1" si="75"/>
        <v>C2</v>
      </c>
    </row>
    <row r="636" spans="1:15" s="25" customFormat="1" ht="30" customHeight="1" thickBot="1" x14ac:dyDescent="0.35">
      <c r="A636" s="118" t="s">
        <v>869</v>
      </c>
      <c r="B636" s="38" t="s">
        <v>204</v>
      </c>
      <c r="C636" s="61" t="s">
        <v>205</v>
      </c>
      <c r="D636" s="62"/>
      <c r="E636" s="63"/>
      <c r="F636" s="60"/>
      <c r="G636" s="115"/>
      <c r="H636" s="35">
        <f>SUM(H630:H635)</f>
        <v>0</v>
      </c>
      <c r="I636" s="53"/>
      <c r="J636" s="24" t="str">
        <f t="shared" ca="1" si="72"/>
        <v>LOCKED</v>
      </c>
      <c r="K636" s="15" t="str">
        <f t="shared" si="76"/>
        <v>G005LAST USED CODE FOR SECTION</v>
      </c>
      <c r="L636" s="16" t="e">
        <f>MATCH(K636,'[6]Pay Items'!$K$1:$K$649,0)</f>
        <v>#N/A</v>
      </c>
      <c r="M636" s="17" t="str">
        <f t="shared" ca="1" si="73"/>
        <v>F0</v>
      </c>
      <c r="N636" s="17" t="str">
        <f t="shared" ca="1" si="74"/>
        <v>G</v>
      </c>
      <c r="O636" s="17" t="str">
        <f t="shared" ca="1" si="75"/>
        <v>C2</v>
      </c>
    </row>
    <row r="637" spans="1:15" s="25" customFormat="1" ht="36" customHeight="1" thickTop="1" x14ac:dyDescent="0.35">
      <c r="A637" s="109"/>
      <c r="B637" s="49" t="s">
        <v>613</v>
      </c>
      <c r="C637" s="50" t="s">
        <v>186</v>
      </c>
      <c r="D637" s="29"/>
      <c r="E637" s="29"/>
      <c r="F637" s="29"/>
      <c r="G637" s="110"/>
      <c r="H637" s="52"/>
      <c r="I637" s="53"/>
      <c r="J637" s="24" t="str">
        <f t="shared" ca="1" si="72"/>
        <v>LOCKED</v>
      </c>
      <c r="K637" s="15" t="str">
        <f t="shared" si="76"/>
        <v>MISCELLANEOUS</v>
      </c>
      <c r="L637" s="16" t="e">
        <f>MATCH(K637,'[6]Pay Items'!$K$1:$K$649,0)</f>
        <v>#N/A</v>
      </c>
      <c r="M637" s="17" t="str">
        <f t="shared" ca="1" si="73"/>
        <v>F0</v>
      </c>
      <c r="N637" s="17" t="str">
        <f t="shared" ca="1" si="74"/>
        <v>G</v>
      </c>
      <c r="O637" s="17" t="str">
        <f t="shared" ca="1" si="75"/>
        <v>F2</v>
      </c>
    </row>
    <row r="638" spans="1:15" s="25" customFormat="1" ht="30" customHeight="1" x14ac:dyDescent="0.3">
      <c r="A638" s="118" t="s">
        <v>460</v>
      </c>
      <c r="B638" s="73" t="s">
        <v>461</v>
      </c>
      <c r="C638" s="37" t="s">
        <v>510</v>
      </c>
      <c r="D638" s="43" t="s">
        <v>511</v>
      </c>
      <c r="E638" s="28" t="s">
        <v>181</v>
      </c>
      <c r="F638" s="57"/>
      <c r="G638" s="112"/>
      <c r="H638" s="35">
        <f t="shared" ref="H638:H643" si="79">ROUND(G638*F638,2)</f>
        <v>0</v>
      </c>
      <c r="I638" s="53"/>
      <c r="J638" s="24" t="str">
        <f t="shared" ca="1" si="72"/>
        <v/>
      </c>
      <c r="K638" s="15" t="str">
        <f t="shared" si="76"/>
        <v>H001Meter Pit AssembliesCW 3530-R3each</v>
      </c>
      <c r="L638" s="16" t="e">
        <f>MATCH(K638,'[6]Pay Items'!$K$1:$K$649,0)</f>
        <v>#N/A</v>
      </c>
      <c r="M638" s="17" t="str">
        <f t="shared" ca="1" si="73"/>
        <v>F0</v>
      </c>
      <c r="N638" s="17" t="str">
        <f t="shared" ca="1" si="74"/>
        <v>C2</v>
      </c>
      <c r="O638" s="17" t="str">
        <f t="shared" ca="1" si="75"/>
        <v>C2</v>
      </c>
    </row>
    <row r="639" spans="1:15" s="25" customFormat="1" ht="30" customHeight="1" x14ac:dyDescent="0.3">
      <c r="A639" s="118" t="s">
        <v>89</v>
      </c>
      <c r="B639" s="73" t="s">
        <v>148</v>
      </c>
      <c r="C639" s="37" t="s">
        <v>1534</v>
      </c>
      <c r="D639" s="43" t="s">
        <v>511</v>
      </c>
      <c r="E639" s="28" t="s">
        <v>182</v>
      </c>
      <c r="F639" s="57"/>
      <c r="G639" s="112"/>
      <c r="H639" s="35">
        <f t="shared" si="79"/>
        <v>0</v>
      </c>
      <c r="I639" s="53" t="s">
        <v>1489</v>
      </c>
      <c r="J639" s="24" t="str">
        <f t="shared" ca="1" si="72"/>
        <v/>
      </c>
      <c r="K639" s="15" t="str">
        <f t="shared" si="76"/>
        <v>H002Polyethylene Waterline, ^ mmCW 3530-R3m</v>
      </c>
      <c r="L639" s="16" t="e">
        <f>MATCH(K639,'[6]Pay Items'!$K$1:$K$649,0)</f>
        <v>#N/A</v>
      </c>
      <c r="M639" s="17" t="str">
        <f t="shared" ca="1" si="73"/>
        <v>F0</v>
      </c>
      <c r="N639" s="17" t="str">
        <f t="shared" ca="1" si="74"/>
        <v>C2</v>
      </c>
      <c r="O639" s="17" t="str">
        <f t="shared" ca="1" si="75"/>
        <v>C2</v>
      </c>
    </row>
    <row r="640" spans="1:15" s="25" customFormat="1" ht="30" customHeight="1" x14ac:dyDescent="0.3">
      <c r="A640" s="118" t="s">
        <v>90</v>
      </c>
      <c r="B640" s="73" t="s">
        <v>512</v>
      </c>
      <c r="C640" s="37" t="s">
        <v>513</v>
      </c>
      <c r="D640" s="43" t="s">
        <v>511</v>
      </c>
      <c r="E640" s="28" t="s">
        <v>181</v>
      </c>
      <c r="F640" s="57"/>
      <c r="G640" s="112"/>
      <c r="H640" s="35">
        <f t="shared" si="79"/>
        <v>0</v>
      </c>
      <c r="I640" s="53"/>
      <c r="J640" s="24" t="str">
        <f t="shared" ca="1" si="72"/>
        <v/>
      </c>
      <c r="K640" s="15" t="str">
        <f t="shared" si="76"/>
        <v>H003Sprinkler AssembliesCW 3530-R3each</v>
      </c>
      <c r="L640" s="16" t="e">
        <f>MATCH(K640,'[6]Pay Items'!$K$1:$K$649,0)</f>
        <v>#N/A</v>
      </c>
      <c r="M640" s="17" t="str">
        <f t="shared" ca="1" si="73"/>
        <v>F0</v>
      </c>
      <c r="N640" s="17" t="str">
        <f t="shared" ca="1" si="74"/>
        <v>C2</v>
      </c>
      <c r="O640" s="17" t="str">
        <f t="shared" ca="1" si="75"/>
        <v>C2</v>
      </c>
    </row>
    <row r="641" spans="1:15" s="25" customFormat="1" ht="43.9" customHeight="1" x14ac:dyDescent="0.3">
      <c r="A641" s="118" t="s">
        <v>91</v>
      </c>
      <c r="B641" s="73" t="s">
        <v>517</v>
      </c>
      <c r="C641" s="37" t="s">
        <v>521</v>
      </c>
      <c r="D641" s="43" t="s">
        <v>511</v>
      </c>
      <c r="E641" s="28" t="s">
        <v>181</v>
      </c>
      <c r="F641" s="57"/>
      <c r="G641" s="112"/>
      <c r="H641" s="35">
        <f t="shared" si="79"/>
        <v>0</v>
      </c>
      <c r="I641" s="53"/>
      <c r="J641" s="24" t="str">
        <f t="shared" ca="1" si="72"/>
        <v/>
      </c>
      <c r="K641" s="15" t="str">
        <f t="shared" si="76"/>
        <v>H004Manual Gate Valves and Value EnclosureCW 3530-R3each</v>
      </c>
      <c r="L641" s="16" t="e">
        <f>MATCH(K641,'[6]Pay Items'!$K$1:$K$649,0)</f>
        <v>#N/A</v>
      </c>
      <c r="M641" s="17" t="str">
        <f t="shared" ca="1" si="73"/>
        <v>F0</v>
      </c>
      <c r="N641" s="17" t="str">
        <f t="shared" ca="1" si="74"/>
        <v>C2</v>
      </c>
      <c r="O641" s="17" t="str">
        <f t="shared" ca="1" si="75"/>
        <v>C2</v>
      </c>
    </row>
    <row r="642" spans="1:15" s="25" customFormat="1" ht="43.9" customHeight="1" x14ac:dyDescent="0.3">
      <c r="A642" s="118" t="s">
        <v>92</v>
      </c>
      <c r="B642" s="73" t="s">
        <v>518</v>
      </c>
      <c r="C642" s="37" t="s">
        <v>522</v>
      </c>
      <c r="D642" s="43" t="s">
        <v>511</v>
      </c>
      <c r="E642" s="28" t="s">
        <v>182</v>
      </c>
      <c r="F642" s="57"/>
      <c r="G642" s="112"/>
      <c r="H642" s="35">
        <f t="shared" si="79"/>
        <v>0</v>
      </c>
      <c r="I642" s="53"/>
      <c r="J642" s="24" t="str">
        <f t="shared" ca="1" si="72"/>
        <v/>
      </c>
      <c r="K642" s="15" t="str">
        <f t="shared" si="76"/>
        <v>H005Removal of Irrigation Pipe and Sprinkler HeadsCW 3530-R3m</v>
      </c>
      <c r="L642" s="16" t="e">
        <f>MATCH(K642,'[6]Pay Items'!$K$1:$K$649,0)</f>
        <v>#N/A</v>
      </c>
      <c r="M642" s="17" t="str">
        <f t="shared" ca="1" si="73"/>
        <v>F0</v>
      </c>
      <c r="N642" s="17" t="str">
        <f t="shared" ca="1" si="74"/>
        <v>C2</v>
      </c>
      <c r="O642" s="17" t="str">
        <f t="shared" ca="1" si="75"/>
        <v>C2</v>
      </c>
    </row>
    <row r="643" spans="1:15" s="25" customFormat="1" ht="30" customHeight="1" x14ac:dyDescent="0.3">
      <c r="A643" s="118" t="s">
        <v>514</v>
      </c>
      <c r="B643" s="73" t="s">
        <v>519</v>
      </c>
      <c r="C643" s="37" t="s">
        <v>523</v>
      </c>
      <c r="D643" s="43" t="s">
        <v>511</v>
      </c>
      <c r="E643" s="28" t="s">
        <v>181</v>
      </c>
      <c r="F643" s="57"/>
      <c r="G643" s="112"/>
      <c r="H643" s="35">
        <f t="shared" si="79"/>
        <v>0</v>
      </c>
      <c r="I643" s="53"/>
      <c r="J643" s="24" t="str">
        <f t="shared" ref="J643:J661" ca="1" si="80">IF(CELL("protect",$G643)=1, "LOCKED", "")</f>
        <v/>
      </c>
      <c r="K643" s="15" t="str">
        <f t="shared" si="76"/>
        <v>H006Removal of Existing Box EnclosureCW 3530-R3each</v>
      </c>
      <c r="L643" s="16" t="e">
        <f>MATCH(K643,'[6]Pay Items'!$K$1:$K$649,0)</f>
        <v>#N/A</v>
      </c>
      <c r="M643" s="17" t="str">
        <f t="shared" ref="M643:M661" ca="1" si="81">CELL("format",$F643)</f>
        <v>F0</v>
      </c>
      <c r="N643" s="17" t="str">
        <f t="shared" ref="N643:N661" ca="1" si="82">CELL("format",$G643)</f>
        <v>C2</v>
      </c>
      <c r="O643" s="17" t="str">
        <f t="shared" ref="O643:O661" ca="1" si="83">CELL("format",$H643)</f>
        <v>C2</v>
      </c>
    </row>
    <row r="644" spans="1:15" s="25" customFormat="1" ht="30" customHeight="1" x14ac:dyDescent="0.3">
      <c r="A644" s="118" t="s">
        <v>515</v>
      </c>
      <c r="B644" s="73" t="s">
        <v>520</v>
      </c>
      <c r="C644" s="37" t="s">
        <v>582</v>
      </c>
      <c r="D644" s="43" t="s">
        <v>936</v>
      </c>
      <c r="E644" s="28"/>
      <c r="F644" s="57"/>
      <c r="G644" s="115"/>
      <c r="H644" s="35"/>
      <c r="I644" s="53"/>
      <c r="J644" s="24" t="str">
        <f t="shared" ca="1" si="80"/>
        <v>LOCKED</v>
      </c>
      <c r="K644" s="15" t="str">
        <f t="shared" ref="K644:K661" si="84">CLEAN(CONCATENATE(TRIM($A644),TRIM($C644),IF(LEFT($D644)&lt;&gt;"E",TRIM($D644),),TRIM($E644)))</f>
        <v>H007Chain Link FenceCW 3550-R3</v>
      </c>
      <c r="L644" s="16" t="e">
        <f>MATCH(K644,'[6]Pay Items'!$K$1:$K$649,0)</f>
        <v>#N/A</v>
      </c>
      <c r="M644" s="17" t="str">
        <f t="shared" ca="1" si="81"/>
        <v>F0</v>
      </c>
      <c r="N644" s="17" t="str">
        <f t="shared" ca="1" si="82"/>
        <v>G</v>
      </c>
      <c r="O644" s="17" t="str">
        <f t="shared" ca="1" si="83"/>
        <v>C2</v>
      </c>
    </row>
    <row r="645" spans="1:15" s="25" customFormat="1" ht="30" customHeight="1" x14ac:dyDescent="0.3">
      <c r="A645" s="118" t="s">
        <v>516</v>
      </c>
      <c r="B645" s="44" t="s">
        <v>350</v>
      </c>
      <c r="C645" s="37" t="s">
        <v>192</v>
      </c>
      <c r="D645" s="43"/>
      <c r="E645" s="28" t="s">
        <v>182</v>
      </c>
      <c r="F645" s="57"/>
      <c r="G645" s="112"/>
      <c r="H645" s="35">
        <f t="shared" ref="H645:H658" si="85">ROUND(G645*F645,2)</f>
        <v>0</v>
      </c>
      <c r="I645" s="58"/>
      <c r="J645" s="24" t="str">
        <f t="shared" ca="1" si="80"/>
        <v/>
      </c>
      <c r="K645" s="15" t="str">
        <f t="shared" si="84"/>
        <v>H0081.83m Heightm</v>
      </c>
      <c r="L645" s="16" t="e">
        <f>MATCH(K645,'[6]Pay Items'!$K$1:$K$649,0)</f>
        <v>#N/A</v>
      </c>
      <c r="M645" s="17" t="str">
        <f t="shared" ca="1" si="81"/>
        <v>F0</v>
      </c>
      <c r="N645" s="17" t="str">
        <f t="shared" ca="1" si="82"/>
        <v>C2</v>
      </c>
      <c r="O645" s="17" t="str">
        <f t="shared" ca="1" si="83"/>
        <v>C2</v>
      </c>
    </row>
    <row r="646" spans="1:15" s="25" customFormat="1" ht="30" customHeight="1" x14ac:dyDescent="0.3">
      <c r="A646" s="118" t="s">
        <v>524</v>
      </c>
      <c r="B646" s="44" t="s">
        <v>351</v>
      </c>
      <c r="C646" s="37" t="s">
        <v>193</v>
      </c>
      <c r="D646" s="43"/>
      <c r="E646" s="28" t="s">
        <v>182</v>
      </c>
      <c r="F646" s="57"/>
      <c r="G646" s="112"/>
      <c r="H646" s="35">
        <f t="shared" si="85"/>
        <v>0</v>
      </c>
      <c r="I646" s="58"/>
      <c r="J646" s="24" t="str">
        <f t="shared" ca="1" si="80"/>
        <v/>
      </c>
      <c r="K646" s="15" t="str">
        <f t="shared" si="84"/>
        <v>H0092.44m Heightm</v>
      </c>
      <c r="L646" s="16" t="e">
        <f>MATCH(K646,'[6]Pay Items'!$K$1:$K$649,0)</f>
        <v>#N/A</v>
      </c>
      <c r="M646" s="17" t="str">
        <f t="shared" ca="1" si="81"/>
        <v>F0</v>
      </c>
      <c r="N646" s="17" t="str">
        <f t="shared" ca="1" si="82"/>
        <v>C2</v>
      </c>
      <c r="O646" s="17" t="str">
        <f t="shared" ca="1" si="83"/>
        <v>C2</v>
      </c>
    </row>
    <row r="647" spans="1:15" s="25" customFormat="1" ht="30" customHeight="1" x14ac:dyDescent="0.3">
      <c r="A647" s="118" t="s">
        <v>525</v>
      </c>
      <c r="B647" s="44" t="s">
        <v>352</v>
      </c>
      <c r="C647" s="37" t="s">
        <v>194</v>
      </c>
      <c r="D647" s="43"/>
      <c r="E647" s="28" t="s">
        <v>182</v>
      </c>
      <c r="F647" s="57"/>
      <c r="G647" s="112"/>
      <c r="H647" s="35">
        <f t="shared" si="85"/>
        <v>0</v>
      </c>
      <c r="I647" s="58"/>
      <c r="J647" s="24" t="str">
        <f t="shared" ca="1" si="80"/>
        <v/>
      </c>
      <c r="K647" s="15" t="str">
        <f t="shared" si="84"/>
        <v>H0103.05m Heightm</v>
      </c>
      <c r="L647" s="16" t="e">
        <f>MATCH(K647,'[6]Pay Items'!$K$1:$K$649,0)</f>
        <v>#N/A</v>
      </c>
      <c r="M647" s="17" t="str">
        <f t="shared" ca="1" si="81"/>
        <v>F0</v>
      </c>
      <c r="N647" s="17" t="str">
        <f t="shared" ca="1" si="82"/>
        <v>C2</v>
      </c>
      <c r="O647" s="17" t="str">
        <f t="shared" ca="1" si="83"/>
        <v>C2</v>
      </c>
    </row>
    <row r="648" spans="1:15" s="25" customFormat="1" ht="30" customHeight="1" x14ac:dyDescent="0.3">
      <c r="A648" s="118" t="s">
        <v>526</v>
      </c>
      <c r="B648" s="38" t="s">
        <v>555</v>
      </c>
      <c r="C648" s="37" t="s">
        <v>937</v>
      </c>
      <c r="D648" s="43" t="s">
        <v>936</v>
      </c>
      <c r="E648" s="28" t="s">
        <v>182</v>
      </c>
      <c r="F648" s="57"/>
      <c r="G648" s="112"/>
      <c r="H648" s="35">
        <f t="shared" si="85"/>
        <v>0</v>
      </c>
      <c r="I648" s="58"/>
      <c r="J648" s="24" t="str">
        <f t="shared" ca="1" si="80"/>
        <v/>
      </c>
      <c r="K648" s="15" t="str">
        <f t="shared" si="84"/>
        <v>H011Chain Link Fencing GatesCW 3550-R3m</v>
      </c>
      <c r="L648" s="16" t="e">
        <f>MATCH(K648,'[6]Pay Items'!$K$1:$K$649,0)</f>
        <v>#N/A</v>
      </c>
      <c r="M648" s="17" t="str">
        <f t="shared" ca="1" si="81"/>
        <v>F0</v>
      </c>
      <c r="N648" s="17" t="str">
        <f t="shared" ca="1" si="82"/>
        <v>C2</v>
      </c>
      <c r="O648" s="17" t="str">
        <f t="shared" ca="1" si="83"/>
        <v>C2</v>
      </c>
    </row>
    <row r="649" spans="1:15" s="25" customFormat="1" ht="30" customHeight="1" x14ac:dyDescent="0.3">
      <c r="A649" s="118" t="s">
        <v>530</v>
      </c>
      <c r="B649" s="73" t="s">
        <v>556</v>
      </c>
      <c r="C649" s="37" t="s">
        <v>527</v>
      </c>
      <c r="D649" s="114" t="s">
        <v>954</v>
      </c>
      <c r="E649" s="28" t="s">
        <v>179</v>
      </c>
      <c r="F649" s="57"/>
      <c r="G649" s="112"/>
      <c r="H649" s="35">
        <f t="shared" si="85"/>
        <v>0</v>
      </c>
      <c r="I649" s="53"/>
      <c r="J649" s="24" t="str">
        <f t="shared" ca="1" si="80"/>
        <v/>
      </c>
      <c r="K649" s="15" t="str">
        <f t="shared" si="84"/>
        <v>H012Random Stone RiprapCW 3615-R4m³</v>
      </c>
      <c r="L649" s="16" t="e">
        <f>MATCH(K649,'[6]Pay Items'!$K$1:$K$649,0)</f>
        <v>#N/A</v>
      </c>
      <c r="M649" s="17" t="str">
        <f t="shared" ca="1" si="81"/>
        <v>F0</v>
      </c>
      <c r="N649" s="17" t="str">
        <f t="shared" ca="1" si="82"/>
        <v>C2</v>
      </c>
      <c r="O649" s="17" t="str">
        <f t="shared" ca="1" si="83"/>
        <v>C2</v>
      </c>
    </row>
    <row r="650" spans="1:15" s="25" customFormat="1" ht="30" customHeight="1" x14ac:dyDescent="0.3">
      <c r="A650" s="118" t="s">
        <v>531</v>
      </c>
      <c r="B650" s="73" t="s">
        <v>557</v>
      </c>
      <c r="C650" s="37" t="s">
        <v>528</v>
      </c>
      <c r="D650" s="114" t="s">
        <v>954</v>
      </c>
      <c r="E650" s="28" t="s">
        <v>179</v>
      </c>
      <c r="F650" s="57"/>
      <c r="G650" s="112"/>
      <c r="H650" s="35">
        <f t="shared" si="85"/>
        <v>0</v>
      </c>
      <c r="I650" s="53"/>
      <c r="J650" s="24" t="str">
        <f t="shared" ca="1" si="80"/>
        <v/>
      </c>
      <c r="K650" s="15" t="str">
        <f t="shared" si="84"/>
        <v>H013Grouted Stone RiprapCW 3615-R4m³</v>
      </c>
      <c r="L650" s="16" t="e">
        <f>MATCH(K650,'[6]Pay Items'!$K$1:$K$649,0)</f>
        <v>#N/A</v>
      </c>
      <c r="M650" s="17" t="str">
        <f t="shared" ca="1" si="81"/>
        <v>F0</v>
      </c>
      <c r="N650" s="17" t="str">
        <f t="shared" ca="1" si="82"/>
        <v>C2</v>
      </c>
      <c r="O650" s="17" t="str">
        <f t="shared" ca="1" si="83"/>
        <v>C2</v>
      </c>
    </row>
    <row r="651" spans="1:15" s="25" customFormat="1" ht="30" customHeight="1" x14ac:dyDescent="0.3">
      <c r="A651" s="118" t="s">
        <v>532</v>
      </c>
      <c r="B651" s="38" t="s">
        <v>558</v>
      </c>
      <c r="C651" s="37" t="s">
        <v>529</v>
      </c>
      <c r="D651" s="114" t="s">
        <v>954</v>
      </c>
      <c r="E651" s="28" t="s">
        <v>179</v>
      </c>
      <c r="F651" s="57"/>
      <c r="G651" s="112"/>
      <c r="H651" s="35">
        <f t="shared" si="85"/>
        <v>0</v>
      </c>
      <c r="I651" s="53"/>
      <c r="J651" s="24" t="str">
        <f t="shared" ca="1" si="80"/>
        <v/>
      </c>
      <c r="K651" s="15" t="str">
        <f t="shared" si="84"/>
        <v>H014Sacked Concrete RiprapCW 3615-R4m³</v>
      </c>
      <c r="L651" s="16" t="e">
        <f>MATCH(K651,'[6]Pay Items'!$K$1:$K$649,0)</f>
        <v>#N/A</v>
      </c>
      <c r="M651" s="17" t="str">
        <f t="shared" ca="1" si="81"/>
        <v>F0</v>
      </c>
      <c r="N651" s="17" t="str">
        <f t="shared" ca="1" si="82"/>
        <v>C2</v>
      </c>
      <c r="O651" s="17" t="str">
        <f t="shared" ca="1" si="83"/>
        <v>C2</v>
      </c>
    </row>
    <row r="652" spans="1:15" s="25" customFormat="1" ht="30" customHeight="1" x14ac:dyDescent="0.3">
      <c r="A652" s="118" t="s">
        <v>549</v>
      </c>
      <c r="B652" s="73" t="s">
        <v>559</v>
      </c>
      <c r="C652" s="37" t="s">
        <v>533</v>
      </c>
      <c r="D652" s="43" t="s">
        <v>916</v>
      </c>
      <c r="E652" s="28" t="s">
        <v>181</v>
      </c>
      <c r="F652" s="57"/>
      <c r="G652" s="112"/>
      <c r="H652" s="35">
        <f t="shared" si="85"/>
        <v>0</v>
      </c>
      <c r="I652" s="53"/>
      <c r="J652" s="24" t="str">
        <f t="shared" ca="1" si="80"/>
        <v/>
      </c>
      <c r="K652" s="15" t="str">
        <f t="shared" si="84"/>
        <v>H015Supply of Barrier PostsCW 3650-R6each</v>
      </c>
      <c r="L652" s="16" t="e">
        <f>MATCH(K652,'[6]Pay Items'!$K$1:$K$649,0)</f>
        <v>#N/A</v>
      </c>
      <c r="M652" s="17" t="str">
        <f t="shared" ca="1" si="81"/>
        <v>F0</v>
      </c>
      <c r="N652" s="17" t="str">
        <f t="shared" ca="1" si="82"/>
        <v>C2</v>
      </c>
      <c r="O652" s="17" t="str">
        <f t="shared" ca="1" si="83"/>
        <v>C2</v>
      </c>
    </row>
    <row r="653" spans="1:15" s="25" customFormat="1" ht="30" customHeight="1" x14ac:dyDescent="0.3">
      <c r="A653" s="118" t="s">
        <v>550</v>
      </c>
      <c r="B653" s="73" t="s">
        <v>560</v>
      </c>
      <c r="C653" s="37" t="s">
        <v>534</v>
      </c>
      <c r="D653" s="43" t="s">
        <v>916</v>
      </c>
      <c r="E653" s="28" t="s">
        <v>181</v>
      </c>
      <c r="F653" s="57"/>
      <c r="G653" s="112"/>
      <c r="H653" s="35">
        <f t="shared" si="85"/>
        <v>0</v>
      </c>
      <c r="I653" s="53"/>
      <c r="J653" s="24" t="str">
        <f t="shared" ca="1" si="80"/>
        <v/>
      </c>
      <c r="K653" s="15" t="str">
        <f t="shared" si="84"/>
        <v>H016Installation of Barrier PostsCW 3650-R6each</v>
      </c>
      <c r="L653" s="16" t="e">
        <f>MATCH(K653,'[6]Pay Items'!$K$1:$K$649,0)</f>
        <v>#N/A</v>
      </c>
      <c r="M653" s="17" t="str">
        <f t="shared" ca="1" si="81"/>
        <v>F0</v>
      </c>
      <c r="N653" s="17" t="str">
        <f t="shared" ca="1" si="82"/>
        <v>C2</v>
      </c>
      <c r="O653" s="17" t="str">
        <f t="shared" ca="1" si="83"/>
        <v>C2</v>
      </c>
    </row>
    <row r="654" spans="1:15" s="25" customFormat="1" ht="30" customHeight="1" x14ac:dyDescent="0.3">
      <c r="A654" s="118" t="s">
        <v>551</v>
      </c>
      <c r="B654" s="38" t="s">
        <v>561</v>
      </c>
      <c r="C654" s="37" t="s">
        <v>584</v>
      </c>
      <c r="D654" s="43" t="s">
        <v>916</v>
      </c>
      <c r="E654" s="28" t="s">
        <v>182</v>
      </c>
      <c r="F654" s="57"/>
      <c r="G654" s="112"/>
      <c r="H654" s="35">
        <f t="shared" si="85"/>
        <v>0</v>
      </c>
      <c r="I654" s="53"/>
      <c r="J654" s="24" t="str">
        <f t="shared" ca="1" si="80"/>
        <v/>
      </c>
      <c r="K654" s="15" t="str">
        <f t="shared" si="84"/>
        <v>H017Supply of Barrier RailsCW 3650-R6m</v>
      </c>
      <c r="L654" s="16" t="e">
        <f>MATCH(K654,'[6]Pay Items'!$K$1:$K$649,0)</f>
        <v>#N/A</v>
      </c>
      <c r="M654" s="17" t="str">
        <f t="shared" ca="1" si="81"/>
        <v>F0</v>
      </c>
      <c r="N654" s="17" t="str">
        <f t="shared" ca="1" si="82"/>
        <v>C2</v>
      </c>
      <c r="O654" s="17" t="str">
        <f t="shared" ca="1" si="83"/>
        <v>C2</v>
      </c>
    </row>
    <row r="655" spans="1:15" s="25" customFormat="1" ht="30" customHeight="1" x14ac:dyDescent="0.3">
      <c r="A655" s="118" t="s">
        <v>552</v>
      </c>
      <c r="B655" s="73" t="s">
        <v>562</v>
      </c>
      <c r="C655" s="37" t="s">
        <v>535</v>
      </c>
      <c r="D655" s="43" t="s">
        <v>916</v>
      </c>
      <c r="E655" s="28" t="s">
        <v>182</v>
      </c>
      <c r="F655" s="57"/>
      <c r="G655" s="112"/>
      <c r="H655" s="35">
        <f t="shared" si="85"/>
        <v>0</v>
      </c>
      <c r="I655" s="53"/>
      <c r="J655" s="24" t="str">
        <f t="shared" ca="1" si="80"/>
        <v/>
      </c>
      <c r="K655" s="15" t="str">
        <f t="shared" si="84"/>
        <v>H018Installation of Barrier RailsCW 3650-R6m</v>
      </c>
      <c r="L655" s="16" t="e">
        <f>MATCH(K655,'[6]Pay Items'!$K$1:$K$649,0)</f>
        <v>#N/A</v>
      </c>
      <c r="M655" s="17" t="str">
        <f t="shared" ca="1" si="81"/>
        <v>F0</v>
      </c>
      <c r="N655" s="17" t="str">
        <f t="shared" ca="1" si="82"/>
        <v>C2</v>
      </c>
      <c r="O655" s="17" t="str">
        <f t="shared" ca="1" si="83"/>
        <v>C2</v>
      </c>
    </row>
    <row r="656" spans="1:15" s="25" customFormat="1" ht="30" customHeight="1" x14ac:dyDescent="0.3">
      <c r="A656" s="118" t="s">
        <v>553</v>
      </c>
      <c r="B656" s="73" t="s">
        <v>563</v>
      </c>
      <c r="C656" s="37" t="s">
        <v>536</v>
      </c>
      <c r="D656" s="43" t="s">
        <v>916</v>
      </c>
      <c r="E656" s="28" t="s">
        <v>178</v>
      </c>
      <c r="F656" s="57"/>
      <c r="G656" s="112"/>
      <c r="H656" s="35">
        <f t="shared" si="85"/>
        <v>0</v>
      </c>
      <c r="I656" s="53"/>
      <c r="J656" s="24" t="str">
        <f t="shared" ca="1" si="80"/>
        <v/>
      </c>
      <c r="K656" s="15" t="str">
        <f t="shared" si="84"/>
        <v>H019Removal of ConcreteCW 3650-R6m²</v>
      </c>
      <c r="L656" s="16" t="e">
        <f>MATCH(K656,'[6]Pay Items'!$K$1:$K$649,0)</f>
        <v>#N/A</v>
      </c>
      <c r="M656" s="17" t="str">
        <f t="shared" ca="1" si="81"/>
        <v>F0</v>
      </c>
      <c r="N656" s="17" t="str">
        <f t="shared" ca="1" si="82"/>
        <v>C2</v>
      </c>
      <c r="O656" s="17" t="str">
        <f t="shared" ca="1" si="83"/>
        <v>C2</v>
      </c>
    </row>
    <row r="657" spans="1:15" s="25" customFormat="1" ht="30" customHeight="1" x14ac:dyDescent="0.3">
      <c r="A657" s="118" t="s">
        <v>554</v>
      </c>
      <c r="B657" s="38" t="s">
        <v>564</v>
      </c>
      <c r="C657" s="37" t="s">
        <v>537</v>
      </c>
      <c r="D657" s="43" t="s">
        <v>916</v>
      </c>
      <c r="E657" s="28" t="s">
        <v>182</v>
      </c>
      <c r="F657" s="57"/>
      <c r="G657" s="112"/>
      <c r="H657" s="35">
        <f t="shared" si="85"/>
        <v>0</v>
      </c>
      <c r="I657" s="53"/>
      <c r="J657" s="24" t="str">
        <f t="shared" ca="1" si="80"/>
        <v/>
      </c>
      <c r="K657" s="15" t="str">
        <f t="shared" si="84"/>
        <v>H020Salvaging Existing Barrier RailCW 3650-R6m</v>
      </c>
      <c r="L657" s="16" t="e">
        <f>MATCH(K657,'[6]Pay Items'!$K$1:$K$649,0)</f>
        <v>#N/A</v>
      </c>
      <c r="M657" s="17" t="str">
        <f t="shared" ca="1" si="81"/>
        <v>F0</v>
      </c>
      <c r="N657" s="17" t="str">
        <f t="shared" ca="1" si="82"/>
        <v>C2</v>
      </c>
      <c r="O657" s="17" t="str">
        <f t="shared" ca="1" si="83"/>
        <v>C2</v>
      </c>
    </row>
    <row r="658" spans="1:15" s="25" customFormat="1" ht="30" customHeight="1" x14ac:dyDescent="0.3">
      <c r="A658" s="118" t="s">
        <v>583</v>
      </c>
      <c r="B658" s="73" t="s">
        <v>585</v>
      </c>
      <c r="C658" s="37" t="s">
        <v>538</v>
      </c>
      <c r="D658" s="43" t="s">
        <v>916</v>
      </c>
      <c r="E658" s="28" t="s">
        <v>181</v>
      </c>
      <c r="F658" s="57"/>
      <c r="G658" s="112"/>
      <c r="H658" s="35">
        <f t="shared" si="85"/>
        <v>0</v>
      </c>
      <c r="I658" s="53"/>
      <c r="J658" s="24" t="str">
        <f t="shared" ca="1" si="80"/>
        <v/>
      </c>
      <c r="K658" s="15" t="str">
        <f t="shared" si="84"/>
        <v>H021Salvaging Existing Barrier PostsCW 3650-R6each</v>
      </c>
      <c r="L658" s="16" t="e">
        <f>MATCH(K658,'[6]Pay Items'!$K$1:$K$649,0)</f>
        <v>#N/A</v>
      </c>
      <c r="M658" s="17" t="str">
        <f t="shared" ca="1" si="81"/>
        <v>F0</v>
      </c>
      <c r="N658" s="17" t="str">
        <f t="shared" ca="1" si="82"/>
        <v>C2</v>
      </c>
      <c r="O658" s="17" t="str">
        <f t="shared" ca="1" si="83"/>
        <v>C2</v>
      </c>
    </row>
    <row r="659" spans="1:15" s="25" customFormat="1" ht="30" customHeight="1" thickBot="1" x14ac:dyDescent="0.35">
      <c r="A659" s="117" t="s">
        <v>583</v>
      </c>
      <c r="B659" s="96" t="s">
        <v>204</v>
      </c>
      <c r="C659" s="61" t="s">
        <v>205</v>
      </c>
      <c r="D659" s="62"/>
      <c r="E659" s="63"/>
      <c r="F659" s="97"/>
      <c r="G659" s="143"/>
      <c r="H659" s="98">
        <f>SUM(H637:H658)</f>
        <v>0</v>
      </c>
      <c r="I659" s="99"/>
      <c r="J659" s="24" t="str">
        <f t="shared" ca="1" si="80"/>
        <v>LOCKED</v>
      </c>
      <c r="K659" s="15" t="str">
        <f t="shared" si="84"/>
        <v>H021LAST USED CODE FOR SECTION</v>
      </c>
      <c r="L659" s="16" t="e">
        <f>MATCH(K659,'[6]Pay Items'!$K$1:$K$649,0)</f>
        <v>#N/A</v>
      </c>
      <c r="M659" s="17" t="str">
        <f t="shared" ca="1" si="81"/>
        <v>F0</v>
      </c>
      <c r="N659" s="17" t="str">
        <f t="shared" ca="1" si="82"/>
        <v>G</v>
      </c>
      <c r="O659" s="17" t="str">
        <f t="shared" ca="1" si="83"/>
        <v>C2</v>
      </c>
    </row>
    <row r="660" spans="1:15" s="25" customFormat="1" ht="36" customHeight="1" thickTop="1" x14ac:dyDescent="0.35">
      <c r="A660" s="102"/>
      <c r="B660" s="49" t="s">
        <v>1231</v>
      </c>
      <c r="C660" s="50" t="s">
        <v>1232</v>
      </c>
      <c r="D660" s="29"/>
      <c r="E660" s="29"/>
      <c r="F660" s="29"/>
      <c r="G660" s="103"/>
      <c r="H660" s="52"/>
      <c r="I660" s="53"/>
      <c r="J660" s="24" t="str">
        <f t="shared" ca="1" si="80"/>
        <v>LOCKED</v>
      </c>
      <c r="K660" s="15" t="str">
        <f t="shared" si="84"/>
        <v>MOBILIZATION/DEMOBILIZATION</v>
      </c>
      <c r="L660" s="16" t="e">
        <f>MATCH(K660,'[6]Pay Items'!$K$1:$K$649,0)</f>
        <v>#N/A</v>
      </c>
      <c r="M660" s="17" t="str">
        <f t="shared" ca="1" si="81"/>
        <v>F0</v>
      </c>
      <c r="N660" s="17" t="str">
        <f t="shared" ca="1" si="82"/>
        <v>G</v>
      </c>
      <c r="O660" s="17" t="str">
        <f t="shared" ca="1" si="83"/>
        <v>F2</v>
      </c>
    </row>
    <row r="661" spans="1:15" s="25" customFormat="1" ht="42.75" customHeight="1" x14ac:dyDescent="0.3">
      <c r="A661" s="104" t="s">
        <v>1233</v>
      </c>
      <c r="B661" s="38"/>
      <c r="C661" s="37" t="s">
        <v>1234</v>
      </c>
      <c r="D661" s="43"/>
      <c r="E661" s="28" t="s">
        <v>1586</v>
      </c>
      <c r="F661" s="57"/>
      <c r="G661" s="105"/>
      <c r="H661" s="35">
        <f t="shared" ref="H661" si="86">ROUND(G661*F661,2)</f>
        <v>0</v>
      </c>
      <c r="I661" s="53" t="s">
        <v>1241</v>
      </c>
      <c r="J661" s="24" t="str">
        <f t="shared" ca="1" si="80"/>
        <v/>
      </c>
      <c r="K661" s="15" t="str">
        <f t="shared" si="84"/>
        <v>I001(See Blank Form B for Pay Item and formatting)l. sum</v>
      </c>
      <c r="L661" s="16" t="e">
        <f>MATCH(K661,'[6]Pay Items'!$K$1:$K$649,0)</f>
        <v>#N/A</v>
      </c>
      <c r="M661" s="17" t="str">
        <f t="shared" ca="1" si="81"/>
        <v>F0</v>
      </c>
      <c r="N661" s="17" t="str">
        <f t="shared" ca="1" si="82"/>
        <v>C2</v>
      </c>
      <c r="O661" s="17" t="str">
        <f t="shared" ca="1" si="83"/>
        <v>C2</v>
      </c>
    </row>
    <row r="662" spans="1:15" s="25" customFormat="1" ht="24" customHeight="1" x14ac:dyDescent="0.3">
      <c r="A662" s="106"/>
      <c r="B662" s="77"/>
      <c r="C662" s="100"/>
      <c r="D662" s="77"/>
      <c r="E662" s="77"/>
      <c r="F662" s="77"/>
      <c r="G662" s="106"/>
      <c r="H662" s="35">
        <f>SUM(H3:H659)</f>
        <v>0</v>
      </c>
      <c r="I662" s="46"/>
    </row>
  </sheetData>
  <sheetProtection selectLockedCells="1"/>
  <conditionalFormatting sqref="D1:D440">
    <cfRule type="cellIs" dxfId="312" priority="10" stopIfTrue="1" operator="equal">
      <formula>"CW 3120-R2"</formula>
    </cfRule>
    <cfRule type="cellIs" dxfId="311" priority="11" stopIfTrue="1" operator="equal">
      <formula>"CW 3240-R7"</formula>
    </cfRule>
  </conditionalFormatting>
  <conditionalFormatting sqref="D1:D456">
    <cfRule type="cellIs" dxfId="310" priority="9" stopIfTrue="1" operator="equal">
      <formula>"CW 2130-R11"</formula>
    </cfRule>
  </conditionalFormatting>
  <conditionalFormatting sqref="D441:D470">
    <cfRule type="cellIs" dxfId="309" priority="328" stopIfTrue="1" operator="equal">
      <formula>"CW 3120-R2"</formula>
    </cfRule>
    <cfRule type="cellIs" dxfId="308" priority="329" stopIfTrue="1" operator="equal">
      <formula>"CW 3240-R7"</formula>
    </cfRule>
  </conditionalFormatting>
  <conditionalFormatting sqref="D458:D461">
    <cfRule type="cellIs" dxfId="307" priority="327" stopIfTrue="1" operator="equal">
      <formula>"CW 2130-R11"</formula>
    </cfRule>
  </conditionalFormatting>
  <conditionalFormatting sqref="D471:D513">
    <cfRule type="cellIs" dxfId="306" priority="212" stopIfTrue="1" operator="equal">
      <formula>"CW 3120-R2"</formula>
    </cfRule>
    <cfRule type="cellIs" dxfId="305" priority="213" stopIfTrue="1" operator="equal">
      <formula>"CW 3240-R7"</formula>
    </cfRule>
  </conditionalFormatting>
  <conditionalFormatting sqref="D515:D551">
    <cfRule type="cellIs" dxfId="304" priority="183" stopIfTrue="1" operator="equal">
      <formula>"CW 3120-R2"</formula>
    </cfRule>
    <cfRule type="cellIs" dxfId="303" priority="184" stopIfTrue="1" operator="equal">
      <formula>"CW 3240-R7"</formula>
    </cfRule>
  </conditionalFormatting>
  <conditionalFormatting sqref="D524:D535">
    <cfRule type="cellIs" dxfId="302" priority="182" stopIfTrue="1" operator="equal">
      <formula>"CW 2130-R11"</formula>
    </cfRule>
  </conditionalFormatting>
  <conditionalFormatting sqref="D552">
    <cfRule type="cellIs" dxfId="301" priority="36" stopIfTrue="1" operator="equal">
      <formula>"CW 3120-R2"</formula>
    </cfRule>
    <cfRule type="cellIs" dxfId="300" priority="37" stopIfTrue="1" operator="equal">
      <formula>"CW 3240-R7"</formula>
    </cfRule>
  </conditionalFormatting>
  <conditionalFormatting sqref="D553:D559">
    <cfRule type="cellIs" dxfId="299" priority="202" stopIfTrue="1" operator="equal">
      <formula>"CW 2130-R11"</formula>
    </cfRule>
  </conditionalFormatting>
  <conditionalFormatting sqref="D553:D568">
    <cfRule type="cellIs" dxfId="298" priority="203" stopIfTrue="1" operator="equal">
      <formula>"CW 3120-R2"</formula>
    </cfRule>
  </conditionalFormatting>
  <conditionalFormatting sqref="D553:D570">
    <cfRule type="cellIs" dxfId="297" priority="204" stopIfTrue="1" operator="equal">
      <formula>"CW 3240-R7"</formula>
    </cfRule>
  </conditionalFormatting>
  <conditionalFormatting sqref="D569:D602">
    <cfRule type="cellIs" dxfId="296" priority="27" stopIfTrue="1" operator="equal">
      <formula>"CW 2130-R11"</formula>
    </cfRule>
  </conditionalFormatting>
  <conditionalFormatting sqref="D571:D659">
    <cfRule type="cellIs" dxfId="295" priority="28" stopIfTrue="1" operator="equal">
      <formula>"CW 3120-R2"</formula>
    </cfRule>
    <cfRule type="cellIs" dxfId="294" priority="29" stopIfTrue="1" operator="equal">
      <formula>"CW 3240-R7"</formula>
    </cfRule>
  </conditionalFormatting>
  <conditionalFormatting sqref="D604:D65553">
    <cfRule type="cellIs" dxfId="293" priority="2" stopIfTrue="1" operator="equal">
      <formula>"CW 2130-R11"</formula>
    </cfRule>
  </conditionalFormatting>
  <conditionalFormatting sqref="D660:D65553">
    <cfRule type="cellIs" dxfId="292" priority="3" stopIfTrue="1" operator="equal">
      <formula>"CW 3120-R2"</formula>
    </cfRule>
    <cfRule type="cellIs" dxfId="291" priority="4" stopIfTrue="1" operator="equal">
      <formula>"CW 3240-R7"</formula>
    </cfRule>
  </conditionalFormatting>
  <conditionalFormatting sqref="G661">
    <cfRule type="expression" dxfId="290" priority="1">
      <formula>G661&gt;G669*0.05</formula>
    </cfRule>
  </conditionalFormatting>
  <dataValidations count="6">
    <dataValidation type="decimal" operator="equal" allowBlank="1" showInputMessage="1" showErrorMessage="1" errorTitle="ENTRY ERROR!" error="Approx. Quantity  for this Item _x000a_must be a whole number. " prompt="Enter the Approx. Quantity_x000a_" sqref="F515:F522" xr:uid="{4D4DEA1F-E9C6-47E9-A8FA-83BB2FA5F8EA}">
      <formula1>IF(F515&gt;=0,ROUND(F515,0),0)</formula1>
    </dataValidation>
    <dataValidation type="custom" allowBlank="1" showInputMessage="1" showErrorMessage="1" error="If you can enter a Unit  Price in this cell, pLease contact the Contract Administrator immediately!" sqref="G629:G631 G644 G455:G457 G636:G637 G41 G3 G514 G467 G464 G450 G560 G552:G553 G540 G523 G475:G477 G469:G471 G462 G437 G363 G388 G346:G348 G536 G447:G448 G333 G325 G429:G430 G294:G296 G288:G290 G589 G262 G209 G196 G192 G179 G171 G300:G302 G164 G145 G132 G115 G102 G85 G72 G222 G67:G69 G62 G56 G600:G601 G578 G587 G607 G571 G585 G591 G167 G485 G487 G491 G493 G510 G495 G502 G489 G512 G508 G506 G504 G480:G481 G483 G497:G498 G500 G10 G319:G320 G27 G50 G659:G660" xr:uid="{44C7548F-A729-49BA-B471-6A060356F99F}">
      <formula1>"isblank(G3)"</formula1>
    </dataValidation>
    <dataValidation type="decimal" operator="equal" allowBlank="1" showInputMessage="1" showErrorMessage="1" errorTitle="ENTRY ERROR!" error="Unit Price must be greater than 0_x000a_and cannot include fractions of a cent" prompt="Enter your Unit Bid Price._x000a_You do not need to type in the &quot;$&quot;" sqref="G638:G643 G645:G658 G632:G635 G334:G345 G561:G570 G515:G522 G545:G547 G541:G543 G537:G539 G554:G559 G599 G499 G478:G479 G472:G474 G468 G465:G466 G463 G451:G454 G449 G86:G101 G303:G318 G549:G551 G349:G362 G57:G61 G63:G66 G70:G71 G73 G75:G76 G78:G79 G84 G103 G105:G106 G108:G109 G111:G112 G114 G116:G131 G133 G135:G136 G138:G139 G141:G142 G144 G165:G166 G168:G170 G172:G178 G193:G195 G210:G221 G258:G261 G272:G274 G223:G255 G291:G293 G297:G299 G278:G287 G146:G163 G524:G535 G572:G577 G586 G602 G604:G606 G197:G199 G579:G584 G590 G588 G364:G387 G592:G597 G458:G461 G484 G486 G482 G492 G494 G496 G501 G513 G503 G505 G507 G511 G488 G490 G509 G608:G628 G4:G9 G42:G45 G266:G268 G28:G40 G180:G191 G201:G208 G11:G26 G47:G49 G51:G55 G389:G428 G81:G82 G431:G436 G438:G446 G326:G332 G321:G324" xr:uid="{A4ADAE9B-34A5-493F-8AEB-F0641554B864}">
      <formula1>IF(G4&gt;=0.01,ROUND(G4,2),0.01)</formula1>
    </dataValidation>
    <dataValidation type="decimal" operator="greaterThan" allowBlank="1" showErrorMessage="1" errorTitle="Illegal Entry" error="Unit Prices must be greater than 0. " prompt="Enter your Unit Bid Price._x000a_You do not need to type in the &quot;$&quot;" sqref="G603 G269:G271 G275:G277" xr:uid="{F2E4F19C-D6CC-46AE-9741-348BA51DCF52}">
      <formula1>0</formula1>
    </dataValidation>
    <dataValidation type="decimal" operator="greaterThan" allowBlank="1" showErrorMessage="1" errorTitle="Illegal Entry " error="Unit Prices must be greater than 0. " prompt="Enter your Unit Bid Price._x000a_You do not need to type in the &quot;$&quot;" sqref="G548 G544" xr:uid="{30F6E302-8725-46C8-890E-5C5E54A1A5B1}">
      <formula1>0</formula1>
    </dataValidation>
    <dataValidation type="decimal" operator="equal" allowBlank="1" showInputMessage="1" showErrorMessage="1" errorTitle="ENTRY ERROR!" error="Lump Sum Price cannot be more than 5% of the Total Bid _x000a_Must be greater than 0 and cannot include fractions of a cent. " promptTitle="CAUTION" prompt="Enter your LUMP SUM BID PRICE _x000a_only after all other bid prices have _x000a_been entered as you are restricted_x000a_to a maximum of 5% of the Total _x000a_Bid in accordance with contract conditions. Red =  5% of Total Bid Price exceeded._x000a_You do not need to type in the &quot;$&quot;" sqref="G661" xr:uid="{E9FAF2A4-C07F-496D-B055-62DDFA4152C2}">
      <formula1>IF(AND(G661&gt;=0.01,G661&lt;=G669*0.05),ROUND(G661,2),0.01)</formula1>
    </dataValidation>
  </dataValidations>
  <pageMargins left="0.511811023622047" right="0.511811023622047" top="0.74803149606299202" bottom="0.74803149606299202" header="0.23622047244094499" footer="0.23622047244094499"/>
  <pageSetup scale="44" orientation="portrait" horizontalDpi="4294967293" r:id="rId1"/>
  <headerFooter alignWithMargins="0">
    <oddHeader xml:space="preserve">&amp;C&amp;"MS Sans Serif,Bold"&amp;13 2022 Surface Works
Pay Items
&amp;18
</oddHeader>
    <oddFooter>&amp;L&amp;8&amp;F&amp;R&amp;"Arial,Regular"&amp;8Page &amp;P of &amp;N</oddFooter>
  </headerFooter>
  <rowBreaks count="3" manualBreakCount="3">
    <brk id="405" max="8" man="1"/>
    <brk id="447" max="8" man="1"/>
    <brk id="629" max="8"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1233FE-58F2-45A5-B086-15315EBAEEA8}">
  <sheetPr>
    <tabColor theme="0"/>
    <pageSetUpPr autoPageBreaks="0"/>
  </sheetPr>
  <dimension ref="A1:H1012"/>
  <sheetViews>
    <sheetView showZeros="0" tabSelected="1" showOutlineSymbols="0" view="pageBreakPreview" topLeftCell="B726" zoomScale="87" zoomScaleNormal="87" zoomScaleSheetLayoutView="87" workbookViewId="0">
      <selection activeCell="G730" sqref="G730"/>
    </sheetView>
  </sheetViews>
  <sheetFormatPr defaultColWidth="12.54296875" defaultRowHeight="15.5" x14ac:dyDescent="0.35"/>
  <cols>
    <col min="1" max="1" width="9.453125" style="415" hidden="1" customWidth="1"/>
    <col min="2" max="2" width="10.453125" style="416" customWidth="1"/>
    <col min="3" max="3" width="43.453125" style="417" customWidth="1"/>
    <col min="4" max="4" width="15.1796875" style="418" customWidth="1"/>
    <col min="5" max="5" width="8" style="145" customWidth="1"/>
    <col min="6" max="6" width="13.81640625" style="145" customWidth="1"/>
    <col min="7" max="7" width="13.81640625" style="415" customWidth="1"/>
    <col min="8" max="8" width="19.81640625" style="415" customWidth="1"/>
    <col min="9" max="16384" width="12.54296875" style="145"/>
  </cols>
  <sheetData>
    <row r="1" spans="1:8" x14ac:dyDescent="0.35">
      <c r="A1" s="144"/>
      <c r="B1" s="513" t="s">
        <v>1609</v>
      </c>
      <c r="C1" s="513"/>
      <c r="D1" s="513"/>
      <c r="E1" s="513"/>
      <c r="F1" s="513"/>
      <c r="G1" s="513"/>
      <c r="H1" s="513"/>
    </row>
    <row r="2" spans="1:8" x14ac:dyDescent="0.35">
      <c r="A2" s="146"/>
      <c r="B2" s="514" t="s">
        <v>1610</v>
      </c>
      <c r="C2" s="514"/>
      <c r="D2" s="514"/>
      <c r="E2" s="514"/>
      <c r="F2" s="514"/>
      <c r="G2" s="514"/>
      <c r="H2" s="514"/>
    </row>
    <row r="3" spans="1:8" x14ac:dyDescent="0.35">
      <c r="A3" s="147"/>
      <c r="B3" s="515" t="s">
        <v>1611</v>
      </c>
      <c r="C3" s="515"/>
      <c r="D3" s="515"/>
      <c r="E3" s="515"/>
      <c r="F3" s="515"/>
      <c r="G3" s="515"/>
      <c r="H3" s="515"/>
    </row>
    <row r="4" spans="1:8" x14ac:dyDescent="0.35">
      <c r="A4" s="148" t="s">
        <v>203</v>
      </c>
      <c r="B4" s="149" t="s">
        <v>174</v>
      </c>
      <c r="C4" s="150" t="s">
        <v>175</v>
      </c>
      <c r="D4" s="151" t="s">
        <v>1612</v>
      </c>
      <c r="E4" s="152" t="s">
        <v>176</v>
      </c>
      <c r="F4" s="152" t="s">
        <v>1613</v>
      </c>
      <c r="G4" s="153" t="s">
        <v>172</v>
      </c>
      <c r="H4" s="154" t="s">
        <v>177</v>
      </c>
    </row>
    <row r="5" spans="1:8" ht="15.65" customHeight="1" x14ac:dyDescent="0.35">
      <c r="A5" s="155"/>
      <c r="B5" s="156"/>
      <c r="C5" s="157"/>
      <c r="D5" s="158" t="s">
        <v>1614</v>
      </c>
      <c r="E5" s="159"/>
      <c r="F5" s="160" t="s">
        <v>1615</v>
      </c>
      <c r="G5" s="161"/>
      <c r="H5" s="162"/>
    </row>
    <row r="6" spans="1:8" ht="8.5" customHeight="1" x14ac:dyDescent="0.35">
      <c r="A6" s="163"/>
      <c r="B6" s="164"/>
      <c r="C6" s="165"/>
      <c r="D6" s="166"/>
      <c r="E6" s="167"/>
      <c r="F6" s="166"/>
      <c r="G6" s="168"/>
      <c r="H6" s="169"/>
    </row>
    <row r="7" spans="1:8" ht="30.25" customHeight="1" x14ac:dyDescent="0.35">
      <c r="A7" s="163"/>
      <c r="B7" s="498" t="s">
        <v>1616</v>
      </c>
      <c r="C7" s="499"/>
      <c r="D7" s="499"/>
      <c r="E7" s="499"/>
      <c r="F7" s="500"/>
      <c r="G7" s="170"/>
      <c r="H7" s="171"/>
    </row>
    <row r="8" spans="1:8" s="434" customFormat="1" ht="45" customHeight="1" x14ac:dyDescent="0.35">
      <c r="A8" s="163"/>
      <c r="B8" s="172" t="s">
        <v>608</v>
      </c>
      <c r="C8" s="510" t="s">
        <v>1617</v>
      </c>
      <c r="D8" s="511"/>
      <c r="E8" s="511"/>
      <c r="F8" s="512"/>
      <c r="G8" s="173"/>
      <c r="H8" s="174" t="s">
        <v>173</v>
      </c>
    </row>
    <row r="9" spans="1:8" ht="30.25" customHeight="1" x14ac:dyDescent="0.35">
      <c r="A9" s="163"/>
      <c r="B9" s="175"/>
      <c r="C9" s="176" t="s">
        <v>196</v>
      </c>
      <c r="D9" s="177"/>
      <c r="E9" s="178" t="s">
        <v>173</v>
      </c>
      <c r="F9" s="178" t="s">
        <v>173</v>
      </c>
      <c r="G9" s="170" t="s">
        <v>173</v>
      </c>
      <c r="H9" s="179"/>
    </row>
    <row r="10" spans="1:8" ht="30.25" customHeight="1" x14ac:dyDescent="0.35">
      <c r="A10" s="180" t="s">
        <v>439</v>
      </c>
      <c r="B10" s="181" t="s">
        <v>197</v>
      </c>
      <c r="C10" s="182" t="s">
        <v>104</v>
      </c>
      <c r="D10" s="183" t="s">
        <v>1293</v>
      </c>
      <c r="E10" s="184" t="s">
        <v>179</v>
      </c>
      <c r="F10" s="185">
        <v>2000</v>
      </c>
      <c r="G10" s="186"/>
      <c r="H10" s="187">
        <f>ROUND(G10*F10,2)</f>
        <v>0</v>
      </c>
    </row>
    <row r="11" spans="1:8" ht="30.25" customHeight="1" x14ac:dyDescent="0.35">
      <c r="A11" s="188" t="s">
        <v>247</v>
      </c>
      <c r="B11" s="181" t="s">
        <v>184</v>
      </c>
      <c r="C11" s="182" t="s">
        <v>93</v>
      </c>
      <c r="D11" s="183" t="s">
        <v>1294</v>
      </c>
      <c r="E11" s="184" t="s">
        <v>178</v>
      </c>
      <c r="F11" s="185">
        <v>4150</v>
      </c>
      <c r="G11" s="186"/>
      <c r="H11" s="187">
        <f t="shared" ref="H11" si="0">ROUND(G11*F11,2)</f>
        <v>0</v>
      </c>
    </row>
    <row r="12" spans="1:8" s="435" customFormat="1" ht="30.25" customHeight="1" x14ac:dyDescent="0.35">
      <c r="A12" s="188" t="s">
        <v>249</v>
      </c>
      <c r="B12" s="181" t="s">
        <v>101</v>
      </c>
      <c r="C12" s="182" t="s">
        <v>1077</v>
      </c>
      <c r="D12" s="183" t="s">
        <v>1294</v>
      </c>
      <c r="E12" s="184"/>
      <c r="F12" s="178" t="s">
        <v>173</v>
      </c>
      <c r="G12" s="170"/>
      <c r="H12" s="179"/>
    </row>
    <row r="13" spans="1:8" s="435" customFormat="1" ht="30.25" customHeight="1" x14ac:dyDescent="0.3">
      <c r="A13" s="188" t="s">
        <v>1079</v>
      </c>
      <c r="B13" s="189" t="s">
        <v>350</v>
      </c>
      <c r="C13" s="182" t="s">
        <v>1080</v>
      </c>
      <c r="D13" s="190" t="s">
        <v>173</v>
      </c>
      <c r="E13" s="184" t="s">
        <v>180</v>
      </c>
      <c r="F13" s="185">
        <v>3200</v>
      </c>
      <c r="G13" s="186"/>
      <c r="H13" s="187">
        <f t="shared" ref="H13" si="1">ROUND(G13*F13,2)</f>
        <v>0</v>
      </c>
    </row>
    <row r="14" spans="1:8" s="435" customFormat="1" ht="30" customHeight="1" x14ac:dyDescent="0.35">
      <c r="A14" s="188" t="s">
        <v>250</v>
      </c>
      <c r="B14" s="181" t="s">
        <v>102</v>
      </c>
      <c r="C14" s="182" t="s">
        <v>319</v>
      </c>
      <c r="D14" s="183" t="s">
        <v>1293</v>
      </c>
      <c r="E14" s="184"/>
      <c r="F14" s="178" t="s">
        <v>173</v>
      </c>
      <c r="G14" s="170"/>
      <c r="H14" s="179"/>
    </row>
    <row r="15" spans="1:8" s="435" customFormat="1" ht="45" customHeight="1" x14ac:dyDescent="0.3">
      <c r="A15" s="188" t="s">
        <v>1110</v>
      </c>
      <c r="B15" s="189" t="s">
        <v>350</v>
      </c>
      <c r="C15" s="182" t="s">
        <v>1111</v>
      </c>
      <c r="D15" s="190" t="s">
        <v>173</v>
      </c>
      <c r="E15" s="184" t="s">
        <v>179</v>
      </c>
      <c r="F15" s="185">
        <v>480</v>
      </c>
      <c r="G15" s="186"/>
      <c r="H15" s="187">
        <f t="shared" ref="H15:H18" si="2">ROUND(G15*F15,2)</f>
        <v>0</v>
      </c>
    </row>
    <row r="16" spans="1:8" s="435" customFormat="1" ht="30.25" customHeight="1" x14ac:dyDescent="0.3">
      <c r="A16" s="180" t="s">
        <v>252</v>
      </c>
      <c r="B16" s="181" t="s">
        <v>117</v>
      </c>
      <c r="C16" s="182" t="s">
        <v>108</v>
      </c>
      <c r="D16" s="183" t="s">
        <v>1293</v>
      </c>
      <c r="E16" s="184" t="s">
        <v>178</v>
      </c>
      <c r="F16" s="185">
        <v>1500</v>
      </c>
      <c r="G16" s="186"/>
      <c r="H16" s="187">
        <f t="shared" si="2"/>
        <v>0</v>
      </c>
    </row>
    <row r="17" spans="1:8" s="435" customFormat="1" ht="30.25" customHeight="1" x14ac:dyDescent="0.35">
      <c r="A17" s="188" t="s">
        <v>259</v>
      </c>
      <c r="B17" s="181" t="s">
        <v>1618</v>
      </c>
      <c r="C17" s="182" t="s">
        <v>1123</v>
      </c>
      <c r="D17" s="183" t="s">
        <v>1124</v>
      </c>
      <c r="E17" s="184"/>
      <c r="F17" s="178" t="s">
        <v>173</v>
      </c>
      <c r="G17" s="170"/>
      <c r="H17" s="179"/>
    </row>
    <row r="18" spans="1:8" s="435" customFormat="1" ht="30.25" customHeight="1" x14ac:dyDescent="0.3">
      <c r="A18" s="188" t="s">
        <v>1127</v>
      </c>
      <c r="B18" s="189" t="s">
        <v>350</v>
      </c>
      <c r="C18" s="182" t="s">
        <v>1128</v>
      </c>
      <c r="D18" s="190" t="s">
        <v>173</v>
      </c>
      <c r="E18" s="184" t="s">
        <v>178</v>
      </c>
      <c r="F18" s="185">
        <v>4150</v>
      </c>
      <c r="G18" s="186"/>
      <c r="H18" s="187">
        <f t="shared" si="2"/>
        <v>0</v>
      </c>
    </row>
    <row r="19" spans="1:8" s="435" customFormat="1" ht="30.25" customHeight="1" x14ac:dyDescent="0.35">
      <c r="A19" s="188" t="s">
        <v>1131</v>
      </c>
      <c r="B19" s="181" t="s">
        <v>103</v>
      </c>
      <c r="C19" s="182" t="s">
        <v>728</v>
      </c>
      <c r="D19" s="190" t="s">
        <v>1132</v>
      </c>
      <c r="E19" s="184"/>
      <c r="F19" s="178" t="s">
        <v>173</v>
      </c>
      <c r="G19" s="170"/>
      <c r="H19" s="179"/>
    </row>
    <row r="20" spans="1:8" s="435" customFormat="1" ht="30.25" customHeight="1" x14ac:dyDescent="0.3">
      <c r="A20" s="188" t="s">
        <v>1133</v>
      </c>
      <c r="B20" s="189" t="s">
        <v>350</v>
      </c>
      <c r="C20" s="182" t="s">
        <v>1134</v>
      </c>
      <c r="D20" s="190" t="s">
        <v>173</v>
      </c>
      <c r="E20" s="184" t="s">
        <v>178</v>
      </c>
      <c r="F20" s="185">
        <v>4150</v>
      </c>
      <c r="G20" s="186"/>
      <c r="H20" s="187">
        <f>ROUND(G20*F20,2)</f>
        <v>0</v>
      </c>
    </row>
    <row r="21" spans="1:8" s="435" customFormat="1" ht="30.25" customHeight="1" x14ac:dyDescent="0.35">
      <c r="A21" s="191"/>
      <c r="B21" s="192"/>
      <c r="C21" s="193" t="s">
        <v>1587</v>
      </c>
      <c r="D21" s="194"/>
      <c r="E21" s="194"/>
      <c r="F21" s="178" t="s">
        <v>173</v>
      </c>
      <c r="G21" s="170"/>
      <c r="H21" s="179"/>
    </row>
    <row r="22" spans="1:8" s="435" customFormat="1" ht="30.25" customHeight="1" x14ac:dyDescent="0.35">
      <c r="A22" s="195" t="s">
        <v>371</v>
      </c>
      <c r="B22" s="181" t="s">
        <v>1619</v>
      </c>
      <c r="C22" s="182" t="s">
        <v>316</v>
      </c>
      <c r="D22" s="183" t="s">
        <v>1293</v>
      </c>
      <c r="E22" s="184"/>
      <c r="F22" s="178" t="s">
        <v>173</v>
      </c>
      <c r="G22" s="170"/>
      <c r="H22" s="179"/>
    </row>
    <row r="23" spans="1:8" s="435" customFormat="1" ht="30.25" customHeight="1" x14ac:dyDescent="0.3">
      <c r="A23" s="195" t="s">
        <v>442</v>
      </c>
      <c r="B23" s="189" t="s">
        <v>350</v>
      </c>
      <c r="C23" s="182" t="s">
        <v>317</v>
      </c>
      <c r="D23" s="190" t="s">
        <v>173</v>
      </c>
      <c r="E23" s="184" t="s">
        <v>178</v>
      </c>
      <c r="F23" s="185">
        <v>3800</v>
      </c>
      <c r="G23" s="186"/>
      <c r="H23" s="187">
        <f t="shared" ref="H23:H24" si="3">ROUND(G23*F23,2)</f>
        <v>0</v>
      </c>
    </row>
    <row r="24" spans="1:8" s="435" customFormat="1" ht="30.25" customHeight="1" x14ac:dyDescent="0.3">
      <c r="A24" s="195" t="s">
        <v>262</v>
      </c>
      <c r="B24" s="189" t="s">
        <v>351</v>
      </c>
      <c r="C24" s="182" t="s">
        <v>318</v>
      </c>
      <c r="D24" s="190" t="s">
        <v>173</v>
      </c>
      <c r="E24" s="184" t="s">
        <v>178</v>
      </c>
      <c r="F24" s="185">
        <v>160</v>
      </c>
      <c r="G24" s="186"/>
      <c r="H24" s="187">
        <f t="shared" si="3"/>
        <v>0</v>
      </c>
    </row>
    <row r="25" spans="1:8" s="435" customFormat="1" ht="30.25" customHeight="1" x14ac:dyDescent="0.35">
      <c r="A25" s="195" t="s">
        <v>301</v>
      </c>
      <c r="B25" s="181" t="s">
        <v>105</v>
      </c>
      <c r="C25" s="182" t="s">
        <v>161</v>
      </c>
      <c r="D25" s="190" t="s">
        <v>920</v>
      </c>
      <c r="E25" s="184"/>
      <c r="F25" s="178" t="s">
        <v>173</v>
      </c>
      <c r="G25" s="170"/>
      <c r="H25" s="179"/>
    </row>
    <row r="26" spans="1:8" s="435" customFormat="1" ht="30.25" customHeight="1" x14ac:dyDescent="0.3">
      <c r="A26" s="195" t="s">
        <v>302</v>
      </c>
      <c r="B26" s="189" t="s">
        <v>350</v>
      </c>
      <c r="C26" s="182" t="s">
        <v>189</v>
      </c>
      <c r="D26" s="190" t="s">
        <v>173</v>
      </c>
      <c r="E26" s="184" t="s">
        <v>181</v>
      </c>
      <c r="F26" s="185">
        <v>70</v>
      </c>
      <c r="G26" s="186"/>
      <c r="H26" s="187">
        <f>ROUND(G26*F26,2)</f>
        <v>0</v>
      </c>
    </row>
    <row r="27" spans="1:8" s="435" customFormat="1" ht="30.25" customHeight="1" x14ac:dyDescent="0.35">
      <c r="A27" s="195" t="s">
        <v>304</v>
      </c>
      <c r="B27" s="181" t="s">
        <v>1620</v>
      </c>
      <c r="C27" s="182" t="s">
        <v>162</v>
      </c>
      <c r="D27" s="190" t="s">
        <v>920</v>
      </c>
      <c r="E27" s="184"/>
      <c r="F27" s="178" t="s">
        <v>173</v>
      </c>
      <c r="G27" s="170"/>
      <c r="H27" s="179"/>
    </row>
    <row r="28" spans="1:8" s="435" customFormat="1" ht="30.25" customHeight="1" x14ac:dyDescent="0.3">
      <c r="A28" s="195" t="s">
        <v>305</v>
      </c>
      <c r="B28" s="189" t="s">
        <v>350</v>
      </c>
      <c r="C28" s="182" t="s">
        <v>187</v>
      </c>
      <c r="D28" s="190" t="s">
        <v>173</v>
      </c>
      <c r="E28" s="184" t="s">
        <v>181</v>
      </c>
      <c r="F28" s="185">
        <v>450</v>
      </c>
      <c r="G28" s="186"/>
      <c r="H28" s="187">
        <f>ROUND(G28*F28,2)</f>
        <v>0</v>
      </c>
    </row>
    <row r="29" spans="1:8" s="435" customFormat="1" ht="30.25" customHeight="1" x14ac:dyDescent="0.35">
      <c r="A29" s="195" t="s">
        <v>804</v>
      </c>
      <c r="B29" s="181" t="s">
        <v>106</v>
      </c>
      <c r="C29" s="182" t="s">
        <v>335</v>
      </c>
      <c r="D29" s="190" t="s">
        <v>1330</v>
      </c>
      <c r="E29" s="184"/>
      <c r="F29" s="178" t="s">
        <v>173</v>
      </c>
      <c r="G29" s="170"/>
      <c r="H29" s="179"/>
    </row>
    <row r="30" spans="1:8" s="435" customFormat="1" ht="30.25" customHeight="1" x14ac:dyDescent="0.35">
      <c r="A30" s="195" t="s">
        <v>808</v>
      </c>
      <c r="B30" s="189" t="s">
        <v>1621</v>
      </c>
      <c r="C30" s="182" t="s">
        <v>1622</v>
      </c>
      <c r="D30" s="190" t="s">
        <v>397</v>
      </c>
      <c r="E30" s="184"/>
      <c r="F30" s="178" t="s">
        <v>173</v>
      </c>
      <c r="G30" s="170"/>
      <c r="H30" s="179"/>
    </row>
    <row r="31" spans="1:8" s="435" customFormat="1" ht="30.25" customHeight="1" x14ac:dyDescent="0.3">
      <c r="A31" s="195" t="s">
        <v>809</v>
      </c>
      <c r="B31" s="196" t="s">
        <v>699</v>
      </c>
      <c r="C31" s="182" t="s">
        <v>700</v>
      </c>
      <c r="D31" s="190"/>
      <c r="E31" s="184" t="s">
        <v>178</v>
      </c>
      <c r="F31" s="185">
        <v>5</v>
      </c>
      <c r="G31" s="186"/>
      <c r="H31" s="187">
        <f t="shared" ref="H31:H33" si="4">ROUND(G31*F31,2)</f>
        <v>0</v>
      </c>
    </row>
    <row r="32" spans="1:8" s="435" customFormat="1" ht="30.25" customHeight="1" x14ac:dyDescent="0.3">
      <c r="A32" s="195" t="s">
        <v>810</v>
      </c>
      <c r="B32" s="196" t="s">
        <v>701</v>
      </c>
      <c r="C32" s="182" t="s">
        <v>702</v>
      </c>
      <c r="D32" s="190"/>
      <c r="E32" s="184" t="s">
        <v>178</v>
      </c>
      <c r="F32" s="185">
        <v>5</v>
      </c>
      <c r="G32" s="186"/>
      <c r="H32" s="187">
        <f t="shared" si="4"/>
        <v>0</v>
      </c>
    </row>
    <row r="33" spans="1:8" s="435" customFormat="1" ht="45" customHeight="1" x14ac:dyDescent="0.3">
      <c r="A33" s="197" t="s">
        <v>475</v>
      </c>
      <c r="B33" s="181" t="s">
        <v>107</v>
      </c>
      <c r="C33" s="182" t="s">
        <v>165</v>
      </c>
      <c r="D33" s="190" t="s">
        <v>731</v>
      </c>
      <c r="E33" s="184" t="s">
        <v>178</v>
      </c>
      <c r="F33" s="185">
        <v>40</v>
      </c>
      <c r="G33" s="186"/>
      <c r="H33" s="187">
        <f t="shared" si="4"/>
        <v>0</v>
      </c>
    </row>
    <row r="34" spans="1:8" s="435" customFormat="1" ht="30.25" customHeight="1" x14ac:dyDescent="0.35">
      <c r="A34" s="198" t="s">
        <v>571</v>
      </c>
      <c r="B34" s="181" t="s">
        <v>109</v>
      </c>
      <c r="C34" s="199" t="s">
        <v>1290</v>
      </c>
      <c r="D34" s="190" t="s">
        <v>1422</v>
      </c>
      <c r="E34" s="184"/>
      <c r="F34" s="178" t="s">
        <v>173</v>
      </c>
      <c r="G34" s="170"/>
      <c r="H34" s="179"/>
    </row>
    <row r="35" spans="1:8" s="435" customFormat="1" ht="30.25" customHeight="1" x14ac:dyDescent="0.3">
      <c r="A35" s="198" t="s">
        <v>1286</v>
      </c>
      <c r="B35" s="189" t="s">
        <v>350</v>
      </c>
      <c r="C35" s="199" t="s">
        <v>1288</v>
      </c>
      <c r="D35" s="190"/>
      <c r="E35" s="184" t="s">
        <v>178</v>
      </c>
      <c r="F35" s="200">
        <v>25</v>
      </c>
      <c r="G35" s="186"/>
      <c r="H35" s="187">
        <f>ROUND(G35*F35,2)</f>
        <v>0</v>
      </c>
    </row>
    <row r="36" spans="1:8" s="435" customFormat="1" ht="30.25" customHeight="1" x14ac:dyDescent="0.35">
      <c r="A36" s="191"/>
      <c r="B36" s="202"/>
      <c r="C36" s="193" t="s">
        <v>720</v>
      </c>
      <c r="D36" s="194"/>
      <c r="E36" s="194"/>
      <c r="F36" s="178" t="s">
        <v>173</v>
      </c>
      <c r="G36" s="170"/>
      <c r="H36" s="179"/>
    </row>
    <row r="37" spans="1:8" s="435" customFormat="1" ht="45" customHeight="1" x14ac:dyDescent="0.35">
      <c r="A37" s="180" t="s">
        <v>209</v>
      </c>
      <c r="B37" s="181" t="s">
        <v>111</v>
      </c>
      <c r="C37" s="182" t="s">
        <v>468</v>
      </c>
      <c r="D37" s="190" t="s">
        <v>1623</v>
      </c>
      <c r="E37" s="184"/>
      <c r="F37" s="178" t="s">
        <v>173</v>
      </c>
      <c r="G37" s="170"/>
      <c r="H37" s="179"/>
    </row>
    <row r="38" spans="1:8" s="435" customFormat="1" ht="45" customHeight="1" x14ac:dyDescent="0.3">
      <c r="A38" s="180" t="s">
        <v>214</v>
      </c>
      <c r="B38" s="189" t="s">
        <v>350</v>
      </c>
      <c r="C38" s="182" t="s">
        <v>1624</v>
      </c>
      <c r="D38" s="190" t="s">
        <v>173</v>
      </c>
      <c r="E38" s="184" t="s">
        <v>178</v>
      </c>
      <c r="F38" s="203">
        <v>1150</v>
      </c>
      <c r="G38" s="186"/>
      <c r="H38" s="187">
        <f>ROUND(G38*F38,2)</f>
        <v>0</v>
      </c>
    </row>
    <row r="39" spans="1:8" s="435" customFormat="1" ht="30.25" customHeight="1" x14ac:dyDescent="0.35">
      <c r="A39" s="180" t="s">
        <v>380</v>
      </c>
      <c r="B39" s="181" t="s">
        <v>112</v>
      </c>
      <c r="C39" s="182" t="s">
        <v>123</v>
      </c>
      <c r="D39" s="190" t="s">
        <v>1623</v>
      </c>
      <c r="E39" s="184"/>
      <c r="F39" s="178" t="s">
        <v>173</v>
      </c>
      <c r="G39" s="170"/>
      <c r="H39" s="179"/>
    </row>
    <row r="40" spans="1:8" s="435" customFormat="1" ht="60" customHeight="1" x14ac:dyDescent="0.3">
      <c r="A40" s="180" t="s">
        <v>1192</v>
      </c>
      <c r="B40" s="189" t="s">
        <v>350</v>
      </c>
      <c r="C40" s="182" t="s">
        <v>1279</v>
      </c>
      <c r="D40" s="204"/>
      <c r="E40" s="184" t="s">
        <v>178</v>
      </c>
      <c r="F40" s="203">
        <v>180</v>
      </c>
      <c r="G40" s="186"/>
      <c r="H40" s="187">
        <f>ROUND(G40*F40,2)</f>
        <v>0</v>
      </c>
    </row>
    <row r="41" spans="1:8" s="435" customFormat="1" ht="45" customHeight="1" x14ac:dyDescent="0.35">
      <c r="A41" s="180" t="s">
        <v>389</v>
      </c>
      <c r="B41" s="181" t="s">
        <v>113</v>
      </c>
      <c r="C41" s="182" t="s">
        <v>366</v>
      </c>
      <c r="D41" s="204" t="s">
        <v>1625</v>
      </c>
      <c r="E41" s="184"/>
      <c r="F41" s="178" t="s">
        <v>173</v>
      </c>
      <c r="G41" s="170"/>
      <c r="H41" s="179"/>
    </row>
    <row r="42" spans="1:8" s="435" customFormat="1" ht="72" customHeight="1" x14ac:dyDescent="0.3">
      <c r="A42" s="180" t="s">
        <v>605</v>
      </c>
      <c r="B42" s="189" t="s">
        <v>350</v>
      </c>
      <c r="C42" s="182" t="s">
        <v>1626</v>
      </c>
      <c r="D42" s="204" t="s">
        <v>580</v>
      </c>
      <c r="E42" s="184" t="s">
        <v>182</v>
      </c>
      <c r="F42" s="185">
        <v>410</v>
      </c>
      <c r="G42" s="186"/>
      <c r="H42" s="187">
        <f>ROUND(G42*F42,2)</f>
        <v>0</v>
      </c>
    </row>
    <row r="43" spans="1:8" s="435" customFormat="1" ht="72" customHeight="1" x14ac:dyDescent="0.3">
      <c r="A43" s="180" t="s">
        <v>605</v>
      </c>
      <c r="B43" s="189" t="s">
        <v>351</v>
      </c>
      <c r="C43" s="182" t="s">
        <v>1627</v>
      </c>
      <c r="D43" s="204" t="s">
        <v>580</v>
      </c>
      <c r="E43" s="184" t="s">
        <v>182</v>
      </c>
      <c r="F43" s="185">
        <v>50</v>
      </c>
      <c r="G43" s="186"/>
      <c r="H43" s="187">
        <f>ROUND(G43*F43,2)</f>
        <v>0</v>
      </c>
    </row>
    <row r="44" spans="1:8" s="435" customFormat="1" ht="50.25" customHeight="1" x14ac:dyDescent="0.3">
      <c r="A44" s="205" t="s">
        <v>394</v>
      </c>
      <c r="B44" s="189" t="s">
        <v>352</v>
      </c>
      <c r="C44" s="199" t="s">
        <v>1628</v>
      </c>
      <c r="D44" s="190" t="s">
        <v>345</v>
      </c>
      <c r="E44" s="184" t="s">
        <v>182</v>
      </c>
      <c r="F44" s="206">
        <v>280</v>
      </c>
      <c r="G44" s="186"/>
      <c r="H44" s="187">
        <f>ROUND(G44*F44,2)</f>
        <v>0</v>
      </c>
    </row>
    <row r="45" spans="1:8" s="435" customFormat="1" ht="45" customHeight="1" x14ac:dyDescent="0.35">
      <c r="A45" s="180" t="s">
        <v>36</v>
      </c>
      <c r="B45" s="181" t="s">
        <v>114</v>
      </c>
      <c r="C45" s="182" t="s">
        <v>404</v>
      </c>
      <c r="D45" s="204" t="s">
        <v>1629</v>
      </c>
      <c r="E45" s="207"/>
      <c r="F45" s="178" t="s">
        <v>173</v>
      </c>
      <c r="G45" s="170"/>
      <c r="H45" s="179"/>
    </row>
    <row r="46" spans="1:8" s="435" customFormat="1" ht="30.25" customHeight="1" x14ac:dyDescent="0.35">
      <c r="A46" s="180" t="s">
        <v>405</v>
      </c>
      <c r="B46" s="189" t="s">
        <v>350</v>
      </c>
      <c r="C46" s="182" t="s">
        <v>363</v>
      </c>
      <c r="D46" s="190"/>
      <c r="E46" s="184"/>
      <c r="F46" s="178" t="s">
        <v>173</v>
      </c>
      <c r="G46" s="170"/>
      <c r="H46" s="179"/>
    </row>
    <row r="47" spans="1:8" s="435" customFormat="1" ht="30.25" customHeight="1" x14ac:dyDescent="0.3">
      <c r="A47" s="180" t="s">
        <v>1595</v>
      </c>
      <c r="B47" s="196" t="s">
        <v>699</v>
      </c>
      <c r="C47" s="182" t="s">
        <v>1589</v>
      </c>
      <c r="D47" s="190"/>
      <c r="E47" s="184" t="s">
        <v>180</v>
      </c>
      <c r="F47" s="185">
        <v>350</v>
      </c>
      <c r="G47" s="186"/>
      <c r="H47" s="187">
        <f t="shared" ref="H47:H48" si="5">ROUND(G47*F47,2)</f>
        <v>0</v>
      </c>
    </row>
    <row r="48" spans="1:8" s="435" customFormat="1" ht="30.25" customHeight="1" x14ac:dyDescent="0.3">
      <c r="A48" s="180" t="s">
        <v>1596</v>
      </c>
      <c r="B48" s="196" t="s">
        <v>701</v>
      </c>
      <c r="C48" s="182" t="s">
        <v>1591</v>
      </c>
      <c r="D48" s="190"/>
      <c r="E48" s="184" t="s">
        <v>180</v>
      </c>
      <c r="F48" s="185">
        <v>510</v>
      </c>
      <c r="G48" s="186"/>
      <c r="H48" s="187">
        <f t="shared" si="5"/>
        <v>0</v>
      </c>
    </row>
    <row r="49" spans="1:8" s="435" customFormat="1" ht="30.25" customHeight="1" x14ac:dyDescent="0.35">
      <c r="A49" s="180" t="s">
        <v>408</v>
      </c>
      <c r="B49" s="189" t="s">
        <v>351</v>
      </c>
      <c r="C49" s="182" t="s">
        <v>364</v>
      </c>
      <c r="D49" s="190"/>
      <c r="E49" s="184"/>
      <c r="F49" s="178" t="s">
        <v>173</v>
      </c>
      <c r="G49" s="170"/>
      <c r="H49" s="179"/>
    </row>
    <row r="50" spans="1:8" s="435" customFormat="1" ht="30.25" customHeight="1" x14ac:dyDescent="0.3">
      <c r="A50" s="180" t="s">
        <v>1602</v>
      </c>
      <c r="B50" s="196" t="s">
        <v>699</v>
      </c>
      <c r="C50" s="182" t="s">
        <v>1589</v>
      </c>
      <c r="D50" s="190"/>
      <c r="E50" s="184" t="s">
        <v>180</v>
      </c>
      <c r="F50" s="185">
        <v>25</v>
      </c>
      <c r="G50" s="186"/>
      <c r="H50" s="187">
        <f t="shared" ref="H50:H51" si="6">ROUND(G50*F50,2)</f>
        <v>0</v>
      </c>
    </row>
    <row r="51" spans="1:8" s="436" customFormat="1" ht="30.25" customHeight="1" x14ac:dyDescent="0.3">
      <c r="A51" s="180" t="s">
        <v>1603</v>
      </c>
      <c r="B51" s="196" t="s">
        <v>701</v>
      </c>
      <c r="C51" s="182" t="s">
        <v>1591</v>
      </c>
      <c r="D51" s="190"/>
      <c r="E51" s="184" t="s">
        <v>180</v>
      </c>
      <c r="F51" s="185">
        <v>35</v>
      </c>
      <c r="G51" s="186"/>
      <c r="H51" s="187">
        <f t="shared" si="6"/>
        <v>0</v>
      </c>
    </row>
    <row r="52" spans="1:8" s="435" customFormat="1" ht="30.25" customHeight="1" x14ac:dyDescent="0.35">
      <c r="A52" s="191"/>
      <c r="B52" s="202"/>
      <c r="C52" s="193" t="s">
        <v>199</v>
      </c>
      <c r="D52" s="194"/>
      <c r="E52" s="194"/>
      <c r="F52" s="178" t="s">
        <v>173</v>
      </c>
      <c r="G52" s="170"/>
      <c r="H52" s="179"/>
    </row>
    <row r="53" spans="1:8" s="436" customFormat="1" ht="30.25" customHeight="1" x14ac:dyDescent="0.3">
      <c r="A53" s="180" t="s">
        <v>547</v>
      </c>
      <c r="B53" s="181" t="s">
        <v>308</v>
      </c>
      <c r="C53" s="182" t="s">
        <v>98</v>
      </c>
      <c r="D53" s="190" t="s">
        <v>735</v>
      </c>
      <c r="E53" s="184" t="s">
        <v>182</v>
      </c>
      <c r="F53" s="203">
        <v>1000</v>
      </c>
      <c r="G53" s="186"/>
      <c r="H53" s="187">
        <f>ROUND(G53*F53,2)</f>
        <v>0</v>
      </c>
    </row>
    <row r="54" spans="1:8" s="435" customFormat="1" ht="45" customHeight="1" x14ac:dyDescent="0.35">
      <c r="A54" s="191"/>
      <c r="B54" s="202"/>
      <c r="C54" s="193" t="s">
        <v>200</v>
      </c>
      <c r="D54" s="194"/>
      <c r="E54" s="194"/>
      <c r="F54" s="178" t="s">
        <v>173</v>
      </c>
      <c r="G54" s="170"/>
      <c r="H54" s="179"/>
    </row>
    <row r="55" spans="1:8" s="435" customFormat="1" ht="30.25" customHeight="1" x14ac:dyDescent="0.35">
      <c r="A55" s="180" t="s">
        <v>224</v>
      </c>
      <c r="B55" s="181" t="s">
        <v>309</v>
      </c>
      <c r="C55" s="182" t="s">
        <v>415</v>
      </c>
      <c r="D55" s="190" t="s">
        <v>1630</v>
      </c>
      <c r="E55" s="184"/>
      <c r="F55" s="178" t="s">
        <v>173</v>
      </c>
      <c r="G55" s="170"/>
      <c r="H55" s="179"/>
    </row>
    <row r="56" spans="1:8" s="435" customFormat="1" ht="30.25" customHeight="1" x14ac:dyDescent="0.3">
      <c r="A56" s="180" t="s">
        <v>225</v>
      </c>
      <c r="B56" s="189" t="s">
        <v>350</v>
      </c>
      <c r="C56" s="199" t="s">
        <v>983</v>
      </c>
      <c r="D56" s="190"/>
      <c r="E56" s="184" t="s">
        <v>181</v>
      </c>
      <c r="F56" s="203">
        <v>2</v>
      </c>
      <c r="G56" s="186"/>
      <c r="H56" s="187">
        <f t="shared" ref="H56:H57" si="7">ROUND(G56*F56,2)</f>
        <v>0</v>
      </c>
    </row>
    <row r="57" spans="1:8" s="435" customFormat="1" ht="30.25" customHeight="1" x14ac:dyDescent="0.3">
      <c r="A57" s="180" t="s">
        <v>1009</v>
      </c>
      <c r="B57" s="189" t="s">
        <v>351</v>
      </c>
      <c r="C57" s="182" t="s">
        <v>984</v>
      </c>
      <c r="D57" s="190"/>
      <c r="E57" s="184" t="s">
        <v>181</v>
      </c>
      <c r="F57" s="203">
        <v>2</v>
      </c>
      <c r="G57" s="186"/>
      <c r="H57" s="187">
        <f t="shared" si="7"/>
        <v>0</v>
      </c>
    </row>
    <row r="58" spans="1:8" s="435" customFormat="1" ht="30.25" customHeight="1" x14ac:dyDescent="0.35">
      <c r="A58" s="180" t="s">
        <v>229</v>
      </c>
      <c r="B58" s="181" t="s">
        <v>738</v>
      </c>
      <c r="C58" s="182" t="s">
        <v>420</v>
      </c>
      <c r="D58" s="190" t="s">
        <v>11</v>
      </c>
      <c r="E58" s="184"/>
      <c r="F58" s="178" t="s">
        <v>173</v>
      </c>
      <c r="G58" s="170"/>
      <c r="H58" s="179"/>
    </row>
    <row r="59" spans="1:8" s="435" customFormat="1" ht="30.25" customHeight="1" x14ac:dyDescent="0.35">
      <c r="A59" s="180" t="s">
        <v>53</v>
      </c>
      <c r="B59" s="189" t="s">
        <v>350</v>
      </c>
      <c r="C59" s="182" t="s">
        <v>1631</v>
      </c>
      <c r="D59" s="190"/>
      <c r="E59" s="184"/>
      <c r="F59" s="178" t="s">
        <v>173</v>
      </c>
      <c r="G59" s="170"/>
      <c r="H59" s="179"/>
    </row>
    <row r="60" spans="1:8" s="435" customFormat="1" ht="45" customHeight="1" x14ac:dyDescent="0.3">
      <c r="A60" s="180" t="s">
        <v>54</v>
      </c>
      <c r="B60" s="196" t="s">
        <v>699</v>
      </c>
      <c r="C60" s="182" t="s">
        <v>1632</v>
      </c>
      <c r="D60" s="190"/>
      <c r="E60" s="184" t="s">
        <v>182</v>
      </c>
      <c r="F60" s="203">
        <v>40</v>
      </c>
      <c r="G60" s="186"/>
      <c r="H60" s="187">
        <f>ROUND(G60*F60,2)</f>
        <v>0</v>
      </c>
    </row>
    <row r="61" spans="1:8" s="437" customFormat="1" ht="30.25" customHeight="1" x14ac:dyDescent="0.35">
      <c r="A61" s="180" t="s">
        <v>67</v>
      </c>
      <c r="B61" s="181" t="s">
        <v>1633</v>
      </c>
      <c r="C61" s="82" t="s">
        <v>1059</v>
      </c>
      <c r="D61" s="83" t="s">
        <v>1060</v>
      </c>
      <c r="E61" s="184"/>
      <c r="F61" s="178" t="s">
        <v>173</v>
      </c>
      <c r="G61" s="170"/>
      <c r="H61" s="179"/>
    </row>
    <row r="62" spans="1:8" s="435" customFormat="1" ht="45" customHeight="1" x14ac:dyDescent="0.3">
      <c r="A62" s="180" t="s">
        <v>68</v>
      </c>
      <c r="B62" s="189" t="s">
        <v>350</v>
      </c>
      <c r="C62" s="81" t="s">
        <v>1210</v>
      </c>
      <c r="D62" s="190"/>
      <c r="E62" s="184" t="s">
        <v>181</v>
      </c>
      <c r="F62" s="203">
        <v>5</v>
      </c>
      <c r="G62" s="186"/>
      <c r="H62" s="187">
        <f>ROUND(G62*F62,2)</f>
        <v>0</v>
      </c>
    </row>
    <row r="63" spans="1:8" s="435" customFormat="1" ht="45" customHeight="1" x14ac:dyDescent="0.3">
      <c r="A63" s="180" t="s">
        <v>69</v>
      </c>
      <c r="B63" s="189" t="s">
        <v>351</v>
      </c>
      <c r="C63" s="81" t="s">
        <v>1211</v>
      </c>
      <c r="D63" s="190"/>
      <c r="E63" s="184" t="s">
        <v>181</v>
      </c>
      <c r="F63" s="203">
        <v>5</v>
      </c>
      <c r="G63" s="186"/>
      <c r="H63" s="187">
        <f>ROUND(G63*F63,2)</f>
        <v>0</v>
      </c>
    </row>
    <row r="64" spans="1:8" s="435" customFormat="1" ht="30.25" customHeight="1" x14ac:dyDescent="0.3">
      <c r="A64" s="180" t="s">
        <v>71</v>
      </c>
      <c r="B64" s="189" t="s">
        <v>352</v>
      </c>
      <c r="C64" s="81" t="s">
        <v>1213</v>
      </c>
      <c r="D64" s="190"/>
      <c r="E64" s="184" t="s">
        <v>181</v>
      </c>
      <c r="F64" s="203">
        <v>2</v>
      </c>
      <c r="G64" s="186"/>
      <c r="H64" s="187">
        <f t="shared" ref="H64:H65" si="8">ROUND(G64*F64,2)</f>
        <v>0</v>
      </c>
    </row>
    <row r="65" spans="1:8" s="435" customFormat="1" ht="30.25" customHeight="1" x14ac:dyDescent="0.3">
      <c r="A65" s="180" t="s">
        <v>72</v>
      </c>
      <c r="B65" s="189" t="s">
        <v>353</v>
      </c>
      <c r="C65" s="81" t="s">
        <v>1214</v>
      </c>
      <c r="D65" s="190"/>
      <c r="E65" s="184" t="s">
        <v>181</v>
      </c>
      <c r="F65" s="203">
        <v>2</v>
      </c>
      <c r="G65" s="186"/>
      <c r="H65" s="187">
        <f t="shared" si="8"/>
        <v>0</v>
      </c>
    </row>
    <row r="66" spans="1:8" s="437" customFormat="1" ht="30.25" customHeight="1" x14ac:dyDescent="0.35">
      <c r="A66" s="180" t="s">
        <v>76</v>
      </c>
      <c r="B66" s="181" t="s">
        <v>502</v>
      </c>
      <c r="C66" s="208" t="s">
        <v>423</v>
      </c>
      <c r="D66" s="190" t="s">
        <v>11</v>
      </c>
      <c r="E66" s="184"/>
      <c r="F66" s="178" t="s">
        <v>173</v>
      </c>
      <c r="G66" s="170"/>
      <c r="H66" s="179"/>
    </row>
    <row r="67" spans="1:8" s="437" customFormat="1" ht="30.25" customHeight="1" x14ac:dyDescent="0.3">
      <c r="A67" s="180" t="s">
        <v>77</v>
      </c>
      <c r="B67" s="189" t="s">
        <v>350</v>
      </c>
      <c r="C67" s="208" t="s">
        <v>992</v>
      </c>
      <c r="D67" s="190"/>
      <c r="E67" s="184" t="s">
        <v>181</v>
      </c>
      <c r="F67" s="203">
        <v>1</v>
      </c>
      <c r="G67" s="186"/>
      <c r="H67" s="187">
        <f>ROUND(G67*F67,2)</f>
        <v>0</v>
      </c>
    </row>
    <row r="68" spans="1:8" s="438" customFormat="1" ht="30.25" customHeight="1" x14ac:dyDescent="0.35">
      <c r="A68" s="180" t="s">
        <v>78</v>
      </c>
      <c r="B68" s="209" t="s">
        <v>503</v>
      </c>
      <c r="C68" s="208" t="s">
        <v>424</v>
      </c>
      <c r="D68" s="190" t="s">
        <v>11</v>
      </c>
      <c r="E68" s="184"/>
      <c r="F68" s="178" t="s">
        <v>173</v>
      </c>
      <c r="G68" s="170"/>
      <c r="H68" s="179"/>
    </row>
    <row r="69" spans="1:8" s="437" customFormat="1" ht="30.25" customHeight="1" x14ac:dyDescent="0.35">
      <c r="A69" s="180" t="s">
        <v>79</v>
      </c>
      <c r="B69" s="189" t="s">
        <v>350</v>
      </c>
      <c r="C69" s="208" t="s">
        <v>1634</v>
      </c>
      <c r="D69" s="190"/>
      <c r="E69" s="184"/>
      <c r="F69" s="178" t="s">
        <v>173</v>
      </c>
      <c r="G69" s="170"/>
      <c r="H69" s="179"/>
    </row>
    <row r="70" spans="1:8" s="435" customFormat="1" ht="30.25" customHeight="1" x14ac:dyDescent="0.3">
      <c r="A70" s="180" t="s">
        <v>80</v>
      </c>
      <c r="B70" s="196" t="s">
        <v>699</v>
      </c>
      <c r="C70" s="199" t="s">
        <v>1635</v>
      </c>
      <c r="D70" s="190"/>
      <c r="E70" s="184" t="s">
        <v>181</v>
      </c>
      <c r="F70" s="203">
        <v>2</v>
      </c>
      <c r="G70" s="186"/>
      <c r="H70" s="187">
        <f>ROUND(G70*F70,2)</f>
        <v>0</v>
      </c>
    </row>
    <row r="71" spans="1:8" s="437" customFormat="1" ht="45" customHeight="1" x14ac:dyDescent="0.35">
      <c r="A71" s="180" t="s">
        <v>84</v>
      </c>
      <c r="B71" s="181" t="s">
        <v>504</v>
      </c>
      <c r="C71" s="208" t="s">
        <v>726</v>
      </c>
      <c r="D71" s="190" t="s">
        <v>11</v>
      </c>
      <c r="E71" s="184"/>
      <c r="F71" s="178" t="s">
        <v>173</v>
      </c>
      <c r="G71" s="170"/>
      <c r="H71" s="179"/>
    </row>
    <row r="72" spans="1:8" s="437" customFormat="1" ht="30.25" customHeight="1" x14ac:dyDescent="0.3">
      <c r="A72" s="180" t="s">
        <v>85</v>
      </c>
      <c r="B72" s="189" t="s">
        <v>350</v>
      </c>
      <c r="C72" s="208" t="s">
        <v>1636</v>
      </c>
      <c r="D72" s="190"/>
      <c r="E72" s="184" t="s">
        <v>181</v>
      </c>
      <c r="F72" s="203">
        <v>1</v>
      </c>
      <c r="G72" s="186"/>
      <c r="H72" s="187">
        <f t="shared" ref="H72:H74" si="9">ROUND(G72*F72,2)</f>
        <v>0</v>
      </c>
    </row>
    <row r="73" spans="1:8" s="435" customFormat="1" ht="30.25" customHeight="1" x14ac:dyDescent="0.3">
      <c r="A73" s="180" t="s">
        <v>430</v>
      </c>
      <c r="B73" s="181" t="s">
        <v>505</v>
      </c>
      <c r="C73" s="182" t="s">
        <v>693</v>
      </c>
      <c r="D73" s="190" t="s">
        <v>11</v>
      </c>
      <c r="E73" s="184" t="s">
        <v>181</v>
      </c>
      <c r="F73" s="203">
        <v>3</v>
      </c>
      <c r="G73" s="186"/>
      <c r="H73" s="187">
        <f t="shared" si="9"/>
        <v>0</v>
      </c>
    </row>
    <row r="74" spans="1:8" s="435" customFormat="1" ht="30.25" customHeight="1" x14ac:dyDescent="0.3">
      <c r="A74" s="180" t="s">
        <v>432</v>
      </c>
      <c r="B74" s="181" t="s">
        <v>729</v>
      </c>
      <c r="C74" s="182" t="s">
        <v>426</v>
      </c>
      <c r="D74" s="190" t="s">
        <v>11</v>
      </c>
      <c r="E74" s="184" t="s">
        <v>181</v>
      </c>
      <c r="F74" s="203">
        <v>1</v>
      </c>
      <c r="G74" s="186"/>
      <c r="H74" s="187">
        <f t="shared" si="9"/>
        <v>0</v>
      </c>
    </row>
    <row r="75" spans="1:8" s="435" customFormat="1" ht="45" customHeight="1" x14ac:dyDescent="0.35">
      <c r="A75" s="180"/>
      <c r="B75" s="209" t="s">
        <v>730</v>
      </c>
      <c r="C75" s="182" t="s">
        <v>1637</v>
      </c>
      <c r="D75" s="204" t="s">
        <v>11</v>
      </c>
      <c r="E75" s="210"/>
      <c r="F75" s="178" t="s">
        <v>173</v>
      </c>
      <c r="G75" s="170"/>
      <c r="H75" s="179"/>
    </row>
    <row r="76" spans="1:8" s="435" customFormat="1" ht="30.25" customHeight="1" x14ac:dyDescent="0.3">
      <c r="A76" s="180"/>
      <c r="B76" s="211" t="s">
        <v>350</v>
      </c>
      <c r="C76" s="208" t="s">
        <v>1638</v>
      </c>
      <c r="D76" s="204"/>
      <c r="E76" s="210" t="s">
        <v>181</v>
      </c>
      <c r="F76" s="203">
        <v>3</v>
      </c>
      <c r="G76" s="186"/>
      <c r="H76" s="187">
        <f t="shared" ref="H76:H78" si="10">ROUND(G76*F76,2)</f>
        <v>0</v>
      </c>
    </row>
    <row r="77" spans="1:8" s="435" customFormat="1" ht="30.25" customHeight="1" x14ac:dyDescent="0.3">
      <c r="A77" s="180" t="s">
        <v>0</v>
      </c>
      <c r="B77" s="181" t="s">
        <v>1639</v>
      </c>
      <c r="C77" s="182" t="s">
        <v>1</v>
      </c>
      <c r="D77" s="190" t="s">
        <v>1584</v>
      </c>
      <c r="E77" s="184" t="s">
        <v>181</v>
      </c>
      <c r="F77" s="203">
        <v>2</v>
      </c>
      <c r="G77" s="186"/>
      <c r="H77" s="187">
        <f t="shared" si="10"/>
        <v>0</v>
      </c>
    </row>
    <row r="78" spans="1:8" s="435" customFormat="1" ht="37.4" customHeight="1" x14ac:dyDescent="0.3">
      <c r="A78" s="180" t="s">
        <v>437</v>
      </c>
      <c r="B78" s="181" t="s">
        <v>965</v>
      </c>
      <c r="C78" s="182" t="s">
        <v>314</v>
      </c>
      <c r="D78" s="190" t="s">
        <v>1640</v>
      </c>
      <c r="E78" s="184" t="s">
        <v>182</v>
      </c>
      <c r="F78" s="203">
        <v>48</v>
      </c>
      <c r="G78" s="186"/>
      <c r="H78" s="187">
        <f t="shared" si="10"/>
        <v>0</v>
      </c>
    </row>
    <row r="79" spans="1:8" s="437" customFormat="1" ht="30.25" customHeight="1" x14ac:dyDescent="0.35">
      <c r="A79" s="180" t="s">
        <v>996</v>
      </c>
      <c r="B79" s="181" t="s">
        <v>1641</v>
      </c>
      <c r="C79" s="208" t="s">
        <v>998</v>
      </c>
      <c r="D79" s="213" t="s">
        <v>1642</v>
      </c>
      <c r="E79" s="184"/>
      <c r="F79" s="178" t="s">
        <v>173</v>
      </c>
      <c r="G79" s="170"/>
      <c r="H79" s="179"/>
    </row>
    <row r="80" spans="1:8" s="437" customFormat="1" ht="30.25" customHeight="1" x14ac:dyDescent="0.3">
      <c r="A80" s="180" t="s">
        <v>999</v>
      </c>
      <c r="B80" s="211" t="s">
        <v>350</v>
      </c>
      <c r="C80" s="214" t="s">
        <v>1529</v>
      </c>
      <c r="D80" s="215" t="s">
        <v>1530</v>
      </c>
      <c r="E80" s="184" t="s">
        <v>178</v>
      </c>
      <c r="F80" s="203">
        <v>550</v>
      </c>
      <c r="G80" s="186"/>
      <c r="H80" s="187">
        <f>ROUND(G80*F80,2)</f>
        <v>0</v>
      </c>
    </row>
    <row r="81" spans="1:8" s="435" customFormat="1" ht="30.25" customHeight="1" x14ac:dyDescent="0.35">
      <c r="A81" s="191"/>
      <c r="B81" s="202"/>
      <c r="C81" s="193" t="s">
        <v>201</v>
      </c>
      <c r="D81" s="194"/>
      <c r="E81" s="194"/>
      <c r="F81" s="178" t="s">
        <v>173</v>
      </c>
      <c r="G81" s="170"/>
      <c r="H81" s="179"/>
    </row>
    <row r="82" spans="1:8" s="435" customFormat="1" ht="45" customHeight="1" x14ac:dyDescent="0.3">
      <c r="A82" s="180" t="s">
        <v>230</v>
      </c>
      <c r="B82" s="181" t="s">
        <v>1643</v>
      </c>
      <c r="C82" s="81" t="s">
        <v>1061</v>
      </c>
      <c r="D82" s="83" t="s">
        <v>1060</v>
      </c>
      <c r="E82" s="184" t="s">
        <v>181</v>
      </c>
      <c r="F82" s="203">
        <v>7</v>
      </c>
      <c r="G82" s="186"/>
      <c r="H82" s="187">
        <f>ROUND(G82*F82,2)</f>
        <v>0</v>
      </c>
    </row>
    <row r="83" spans="1:8" s="435" customFormat="1" ht="30.25" customHeight="1" x14ac:dyDescent="0.35">
      <c r="A83" s="180" t="s">
        <v>232</v>
      </c>
      <c r="B83" s="181" t="s">
        <v>1644</v>
      </c>
      <c r="C83" s="81" t="s">
        <v>1217</v>
      </c>
      <c r="D83" s="83" t="s">
        <v>1060</v>
      </c>
      <c r="E83" s="184"/>
      <c r="F83" s="178" t="s">
        <v>173</v>
      </c>
      <c r="G83" s="170"/>
      <c r="H83" s="179"/>
    </row>
    <row r="84" spans="1:8" s="435" customFormat="1" ht="30.25" customHeight="1" x14ac:dyDescent="0.3">
      <c r="A84" s="180" t="s">
        <v>234</v>
      </c>
      <c r="B84" s="189" t="s">
        <v>350</v>
      </c>
      <c r="C84" s="182" t="s">
        <v>881</v>
      </c>
      <c r="D84" s="190"/>
      <c r="E84" s="184" t="s">
        <v>181</v>
      </c>
      <c r="F84" s="203">
        <v>4</v>
      </c>
      <c r="G84" s="186"/>
      <c r="H84" s="187">
        <f t="shared" ref="H84:H88" si="11">ROUND(G84*F84,2)</f>
        <v>0</v>
      </c>
    </row>
    <row r="85" spans="1:8" s="435" customFormat="1" ht="30.25" customHeight="1" x14ac:dyDescent="0.3">
      <c r="A85" s="180" t="s">
        <v>237</v>
      </c>
      <c r="B85" s="181" t="s">
        <v>1645</v>
      </c>
      <c r="C85" s="182" t="s">
        <v>599</v>
      </c>
      <c r="D85" s="83" t="s">
        <v>1060</v>
      </c>
      <c r="E85" s="184" t="s">
        <v>181</v>
      </c>
      <c r="F85" s="203">
        <v>7</v>
      </c>
      <c r="G85" s="186"/>
      <c r="H85" s="187">
        <f t="shared" si="11"/>
        <v>0</v>
      </c>
    </row>
    <row r="86" spans="1:8" s="435" customFormat="1" ht="30.25" customHeight="1" x14ac:dyDescent="0.3">
      <c r="A86" s="180" t="s">
        <v>459</v>
      </c>
      <c r="B86" s="181" t="s">
        <v>1646</v>
      </c>
      <c r="C86" s="182" t="s">
        <v>601</v>
      </c>
      <c r="D86" s="83" t="s">
        <v>1060</v>
      </c>
      <c r="E86" s="184" t="s">
        <v>181</v>
      </c>
      <c r="F86" s="203">
        <v>3</v>
      </c>
      <c r="G86" s="186"/>
      <c r="H86" s="187">
        <f t="shared" si="11"/>
        <v>0</v>
      </c>
    </row>
    <row r="87" spans="1:8" s="435" customFormat="1" ht="30.25" customHeight="1" x14ac:dyDescent="0.3">
      <c r="A87" s="180" t="s">
        <v>238</v>
      </c>
      <c r="B87" s="181" t="s">
        <v>1647</v>
      </c>
      <c r="C87" s="182" t="s">
        <v>600</v>
      </c>
      <c r="D87" s="83" t="s">
        <v>1060</v>
      </c>
      <c r="E87" s="184" t="s">
        <v>181</v>
      </c>
      <c r="F87" s="203">
        <v>1</v>
      </c>
      <c r="G87" s="186"/>
      <c r="H87" s="187">
        <f t="shared" si="11"/>
        <v>0</v>
      </c>
    </row>
    <row r="88" spans="1:8" s="435" customFormat="1" ht="30.25" customHeight="1" x14ac:dyDescent="0.3">
      <c r="A88" s="216" t="s">
        <v>241</v>
      </c>
      <c r="B88" s="181" t="s">
        <v>1648</v>
      </c>
      <c r="C88" s="81" t="s">
        <v>602</v>
      </c>
      <c r="D88" s="83" t="s">
        <v>1060</v>
      </c>
      <c r="E88" s="85" t="s">
        <v>181</v>
      </c>
      <c r="F88" s="93">
        <v>5</v>
      </c>
      <c r="G88" s="186"/>
      <c r="H88" s="187">
        <f t="shared" si="11"/>
        <v>0</v>
      </c>
    </row>
    <row r="89" spans="1:8" s="435" customFormat="1" ht="30.25" customHeight="1" x14ac:dyDescent="0.35">
      <c r="A89" s="191"/>
      <c r="B89" s="202"/>
      <c r="C89" s="193" t="s">
        <v>202</v>
      </c>
      <c r="D89" s="194"/>
      <c r="E89" s="194"/>
      <c r="F89" s="178" t="s">
        <v>173</v>
      </c>
      <c r="G89" s="170"/>
      <c r="H89" s="179"/>
    </row>
    <row r="90" spans="1:8" s="435" customFormat="1" ht="30.25" customHeight="1" x14ac:dyDescent="0.35">
      <c r="A90" s="195" t="s">
        <v>242</v>
      </c>
      <c r="B90" s="181" t="s">
        <v>1649</v>
      </c>
      <c r="C90" s="182" t="s">
        <v>147</v>
      </c>
      <c r="D90" s="190" t="s">
        <v>1535</v>
      </c>
      <c r="E90" s="184"/>
      <c r="F90" s="178" t="s">
        <v>173</v>
      </c>
      <c r="G90" s="170"/>
      <c r="H90" s="179"/>
    </row>
    <row r="91" spans="1:8" s="435" customFormat="1" ht="30.25" customHeight="1" x14ac:dyDescent="0.3">
      <c r="A91" s="195" t="s">
        <v>243</v>
      </c>
      <c r="B91" s="189" t="s">
        <v>350</v>
      </c>
      <c r="C91" s="182" t="s">
        <v>884</v>
      </c>
      <c r="D91" s="190"/>
      <c r="E91" s="184" t="s">
        <v>178</v>
      </c>
      <c r="F91" s="185">
        <v>50</v>
      </c>
      <c r="G91" s="186"/>
      <c r="H91" s="187">
        <f t="shared" ref="H91:H92" si="12">ROUND(G91*F91,2)</f>
        <v>0</v>
      </c>
    </row>
    <row r="92" spans="1:8" s="435" customFormat="1" ht="30.25" customHeight="1" x14ac:dyDescent="0.3">
      <c r="A92" s="195" t="s">
        <v>244</v>
      </c>
      <c r="B92" s="189" t="s">
        <v>351</v>
      </c>
      <c r="C92" s="182" t="s">
        <v>885</v>
      </c>
      <c r="D92" s="190"/>
      <c r="E92" s="184" t="s">
        <v>178</v>
      </c>
      <c r="F92" s="185">
        <v>1450</v>
      </c>
      <c r="G92" s="186"/>
      <c r="H92" s="187">
        <f t="shared" si="12"/>
        <v>0</v>
      </c>
    </row>
    <row r="93" spans="1:8" s="435" customFormat="1" ht="8.5" customHeight="1" x14ac:dyDescent="0.35">
      <c r="A93" s="195"/>
      <c r="B93" s="189"/>
      <c r="C93" s="182"/>
      <c r="D93" s="190"/>
      <c r="E93" s="184"/>
      <c r="F93" s="206"/>
      <c r="G93" s="170" t="s">
        <v>173</v>
      </c>
      <c r="H93" s="179"/>
    </row>
    <row r="94" spans="1:8" ht="45" customHeight="1" thickBot="1" x14ac:dyDescent="0.4">
      <c r="A94" s="218"/>
      <c r="B94" s="219" t="s">
        <v>608</v>
      </c>
      <c r="C94" s="495" t="str">
        <f>C8</f>
        <v>ASPHALT RECONSTRUCTION:  BLOSSOM BAY FROM McDOWELL DRIVE TO McDOWELL DRIVE</v>
      </c>
      <c r="D94" s="496"/>
      <c r="E94" s="496"/>
      <c r="F94" s="497"/>
      <c r="G94" s="220" t="s">
        <v>1650</v>
      </c>
      <c r="H94" s="221">
        <f>SUM(H8:H93)</f>
        <v>0</v>
      </c>
    </row>
    <row r="95" spans="1:8" s="439" customFormat="1" ht="45" customHeight="1" thickTop="1" x14ac:dyDescent="0.3">
      <c r="A95" s="222"/>
      <c r="B95" s="172" t="s">
        <v>609</v>
      </c>
      <c r="C95" s="510" t="s">
        <v>1651</v>
      </c>
      <c r="D95" s="511"/>
      <c r="E95" s="511"/>
      <c r="F95" s="512"/>
      <c r="G95" s="223"/>
      <c r="H95" s="174"/>
    </row>
    <row r="96" spans="1:8" ht="30.25" customHeight="1" x14ac:dyDescent="0.35">
      <c r="A96" s="163"/>
      <c r="B96" s="175"/>
      <c r="C96" s="176" t="s">
        <v>196</v>
      </c>
      <c r="D96" s="177"/>
      <c r="E96" s="178" t="s">
        <v>173</v>
      </c>
      <c r="F96" s="178" t="s">
        <v>173</v>
      </c>
      <c r="G96" s="170" t="s">
        <v>173</v>
      </c>
      <c r="H96" s="179"/>
    </row>
    <row r="97" spans="1:8" s="435" customFormat="1" ht="30.25" customHeight="1" x14ac:dyDescent="0.3">
      <c r="A97" s="180" t="s">
        <v>439</v>
      </c>
      <c r="B97" s="181" t="s">
        <v>150</v>
      </c>
      <c r="C97" s="182" t="s">
        <v>104</v>
      </c>
      <c r="D97" s="183" t="s">
        <v>1293</v>
      </c>
      <c r="E97" s="184" t="s">
        <v>179</v>
      </c>
      <c r="F97" s="185">
        <v>20</v>
      </c>
      <c r="G97" s="186"/>
      <c r="H97" s="187">
        <f t="shared" ref="H97:H100" si="13">ROUND(G97*F97,2)</f>
        <v>0</v>
      </c>
    </row>
    <row r="98" spans="1:8" s="435" customFormat="1" ht="30" customHeight="1" x14ac:dyDescent="0.35">
      <c r="A98" s="188" t="s">
        <v>250</v>
      </c>
      <c r="B98" s="181" t="s">
        <v>151</v>
      </c>
      <c r="C98" s="182" t="s">
        <v>319</v>
      </c>
      <c r="D98" s="183" t="s">
        <v>1293</v>
      </c>
      <c r="E98" s="184"/>
      <c r="F98" s="178" t="s">
        <v>173</v>
      </c>
      <c r="G98" s="170"/>
      <c r="H98" s="179"/>
    </row>
    <row r="99" spans="1:8" s="435" customFormat="1" ht="30.25" customHeight="1" x14ac:dyDescent="0.3">
      <c r="A99" s="188" t="s">
        <v>1122</v>
      </c>
      <c r="B99" s="189" t="s">
        <v>350</v>
      </c>
      <c r="C99" s="182" t="s">
        <v>1652</v>
      </c>
      <c r="D99" s="190" t="s">
        <v>173</v>
      </c>
      <c r="E99" s="184" t="s">
        <v>179</v>
      </c>
      <c r="F99" s="185">
        <v>20</v>
      </c>
      <c r="G99" s="186"/>
      <c r="H99" s="187">
        <f t="shared" si="13"/>
        <v>0</v>
      </c>
    </row>
    <row r="100" spans="1:8" s="435" customFormat="1" ht="30.25" customHeight="1" x14ac:dyDescent="0.3">
      <c r="A100" s="180" t="s">
        <v>252</v>
      </c>
      <c r="B100" s="181" t="s">
        <v>152</v>
      </c>
      <c r="C100" s="182" t="s">
        <v>108</v>
      </c>
      <c r="D100" s="183" t="s">
        <v>1293</v>
      </c>
      <c r="E100" s="184" t="s">
        <v>178</v>
      </c>
      <c r="F100" s="185">
        <v>360</v>
      </c>
      <c r="G100" s="186"/>
      <c r="H100" s="187">
        <f t="shared" si="13"/>
        <v>0</v>
      </c>
    </row>
    <row r="101" spans="1:8" s="435" customFormat="1" ht="30.25" customHeight="1" x14ac:dyDescent="0.35">
      <c r="A101" s="191"/>
      <c r="B101" s="192"/>
      <c r="C101" s="193" t="s">
        <v>1587</v>
      </c>
      <c r="D101" s="194"/>
      <c r="E101" s="194"/>
      <c r="F101" s="178" t="s">
        <v>173</v>
      </c>
      <c r="G101" s="170"/>
      <c r="H101" s="179"/>
    </row>
    <row r="102" spans="1:8" s="435" customFormat="1" ht="30.25" customHeight="1" x14ac:dyDescent="0.35">
      <c r="A102" s="195" t="s">
        <v>371</v>
      </c>
      <c r="B102" s="181" t="s">
        <v>153</v>
      </c>
      <c r="C102" s="182" t="s">
        <v>316</v>
      </c>
      <c r="D102" s="183" t="s">
        <v>1293</v>
      </c>
      <c r="E102" s="184"/>
      <c r="F102" s="178" t="s">
        <v>173</v>
      </c>
      <c r="G102" s="170"/>
      <c r="H102" s="179"/>
    </row>
    <row r="103" spans="1:8" s="435" customFormat="1" ht="30.25" customHeight="1" x14ac:dyDescent="0.3">
      <c r="A103" s="195" t="s">
        <v>442</v>
      </c>
      <c r="B103" s="189" t="s">
        <v>350</v>
      </c>
      <c r="C103" s="182" t="s">
        <v>317</v>
      </c>
      <c r="D103" s="190" t="s">
        <v>173</v>
      </c>
      <c r="E103" s="184" t="s">
        <v>178</v>
      </c>
      <c r="F103" s="185">
        <v>325</v>
      </c>
      <c r="G103" s="186"/>
      <c r="H103" s="187">
        <f>ROUND(G103*F103,2)</f>
        <v>0</v>
      </c>
    </row>
    <row r="104" spans="1:8" s="435" customFormat="1" ht="30.25" customHeight="1" x14ac:dyDescent="0.3">
      <c r="A104" s="195" t="s">
        <v>262</v>
      </c>
      <c r="B104" s="189" t="s">
        <v>351</v>
      </c>
      <c r="C104" s="182" t="s">
        <v>318</v>
      </c>
      <c r="D104" s="190" t="s">
        <v>173</v>
      </c>
      <c r="E104" s="184" t="s">
        <v>178</v>
      </c>
      <c r="F104" s="185">
        <v>130</v>
      </c>
      <c r="G104" s="186"/>
      <c r="H104" s="187">
        <f>ROUND(G104*F104,2)</f>
        <v>0</v>
      </c>
    </row>
    <row r="105" spans="1:8" s="435" customFormat="1" ht="30.25" customHeight="1" x14ac:dyDescent="0.35">
      <c r="A105" s="195" t="s">
        <v>263</v>
      </c>
      <c r="B105" s="181" t="s">
        <v>154</v>
      </c>
      <c r="C105" s="182" t="s">
        <v>462</v>
      </c>
      <c r="D105" s="190" t="s">
        <v>920</v>
      </c>
      <c r="E105" s="184"/>
      <c r="F105" s="178" t="s">
        <v>173</v>
      </c>
      <c r="G105" s="170"/>
      <c r="H105" s="179"/>
    </row>
    <row r="106" spans="1:8" s="435" customFormat="1" ht="45" customHeight="1" x14ac:dyDescent="0.3">
      <c r="A106" s="195" t="s">
        <v>273</v>
      </c>
      <c r="B106" s="189" t="s">
        <v>350</v>
      </c>
      <c r="C106" s="182" t="s">
        <v>1653</v>
      </c>
      <c r="D106" s="190" t="s">
        <v>173</v>
      </c>
      <c r="E106" s="184" t="s">
        <v>178</v>
      </c>
      <c r="F106" s="185">
        <v>10</v>
      </c>
      <c r="G106" s="186"/>
      <c r="H106" s="187">
        <f>ROUND(G106*F106,2)</f>
        <v>0</v>
      </c>
    </row>
    <row r="107" spans="1:8" s="435" customFormat="1" ht="30.25" customHeight="1" x14ac:dyDescent="0.35">
      <c r="A107" s="195" t="s">
        <v>276</v>
      </c>
      <c r="B107" s="181" t="s">
        <v>159</v>
      </c>
      <c r="C107" s="182" t="s">
        <v>463</v>
      </c>
      <c r="D107" s="190" t="s">
        <v>1312</v>
      </c>
      <c r="E107" s="184"/>
      <c r="F107" s="178" t="s">
        <v>173</v>
      </c>
      <c r="G107" s="170"/>
      <c r="H107" s="179"/>
    </row>
    <row r="108" spans="1:8" s="435" customFormat="1" ht="45" customHeight="1" x14ac:dyDescent="0.3">
      <c r="A108" s="195" t="s">
        <v>289</v>
      </c>
      <c r="B108" s="189" t="s">
        <v>350</v>
      </c>
      <c r="C108" s="182" t="s">
        <v>1654</v>
      </c>
      <c r="D108" s="190" t="s">
        <v>173</v>
      </c>
      <c r="E108" s="184" t="s">
        <v>178</v>
      </c>
      <c r="F108" s="185">
        <v>10</v>
      </c>
      <c r="G108" s="186"/>
      <c r="H108" s="187">
        <f t="shared" ref="H108:H110" si="14">ROUND(G108*F108,2)</f>
        <v>0</v>
      </c>
    </row>
    <row r="109" spans="1:8" s="435" customFormat="1" ht="45" customHeight="1" x14ac:dyDescent="0.3">
      <c r="A109" s="195" t="s">
        <v>290</v>
      </c>
      <c r="B109" s="189" t="s">
        <v>351</v>
      </c>
      <c r="C109" s="182" t="s">
        <v>1655</v>
      </c>
      <c r="D109" s="190" t="s">
        <v>173</v>
      </c>
      <c r="E109" s="184" t="s">
        <v>178</v>
      </c>
      <c r="F109" s="185">
        <v>10</v>
      </c>
      <c r="G109" s="186"/>
      <c r="H109" s="187">
        <f t="shared" si="14"/>
        <v>0</v>
      </c>
    </row>
    <row r="110" spans="1:8" s="435" customFormat="1" ht="45" customHeight="1" x14ac:dyDescent="0.3">
      <c r="A110" s="195" t="s">
        <v>292</v>
      </c>
      <c r="B110" s="189" t="s">
        <v>352</v>
      </c>
      <c r="C110" s="182" t="s">
        <v>1656</v>
      </c>
      <c r="D110" s="190" t="s">
        <v>173</v>
      </c>
      <c r="E110" s="184" t="s">
        <v>178</v>
      </c>
      <c r="F110" s="185">
        <v>15</v>
      </c>
      <c r="G110" s="186"/>
      <c r="H110" s="187">
        <f t="shared" si="14"/>
        <v>0</v>
      </c>
    </row>
    <row r="111" spans="1:8" s="435" customFormat="1" ht="45" customHeight="1" x14ac:dyDescent="0.35">
      <c r="A111" s="195" t="s">
        <v>765</v>
      </c>
      <c r="B111" s="181" t="s">
        <v>369</v>
      </c>
      <c r="C111" s="182" t="s">
        <v>575</v>
      </c>
      <c r="D111" s="190" t="s">
        <v>1312</v>
      </c>
      <c r="E111" s="184"/>
      <c r="F111" s="178" t="s">
        <v>173</v>
      </c>
      <c r="G111" s="170"/>
      <c r="H111" s="179"/>
    </row>
    <row r="112" spans="1:8" s="435" customFormat="1" ht="45" customHeight="1" x14ac:dyDescent="0.3">
      <c r="A112" s="195" t="s">
        <v>772</v>
      </c>
      <c r="B112" s="189" t="s">
        <v>350</v>
      </c>
      <c r="C112" s="182" t="s">
        <v>1566</v>
      </c>
      <c r="D112" s="190" t="s">
        <v>173</v>
      </c>
      <c r="E112" s="184" t="s">
        <v>178</v>
      </c>
      <c r="F112" s="185">
        <v>10</v>
      </c>
      <c r="G112" s="186"/>
      <c r="H112" s="187">
        <f>ROUND(G112*F112,2)</f>
        <v>0</v>
      </c>
    </row>
    <row r="113" spans="1:8" s="435" customFormat="1" ht="45" customHeight="1" x14ac:dyDescent="0.35">
      <c r="A113" s="195" t="s">
        <v>774</v>
      </c>
      <c r="B113" s="224" t="s">
        <v>160</v>
      </c>
      <c r="C113" s="182" t="s">
        <v>466</v>
      </c>
      <c r="D113" s="190" t="s">
        <v>1312</v>
      </c>
      <c r="E113" s="184"/>
      <c r="F113" s="178" t="s">
        <v>173</v>
      </c>
      <c r="G113" s="170"/>
      <c r="H113" s="179"/>
    </row>
    <row r="114" spans="1:8" s="435" customFormat="1" ht="30.25" customHeight="1" x14ac:dyDescent="0.3">
      <c r="A114" s="195" t="s">
        <v>787</v>
      </c>
      <c r="B114" s="189" t="s">
        <v>350</v>
      </c>
      <c r="C114" s="182" t="s">
        <v>1580</v>
      </c>
      <c r="D114" s="190" t="s">
        <v>173</v>
      </c>
      <c r="E114" s="184" t="s">
        <v>178</v>
      </c>
      <c r="F114" s="185">
        <v>10</v>
      </c>
      <c r="G114" s="186"/>
      <c r="H114" s="187">
        <f>ROUND(G114*F114,2)</f>
        <v>0</v>
      </c>
    </row>
    <row r="115" spans="1:8" s="435" customFormat="1" ht="45" customHeight="1" x14ac:dyDescent="0.3">
      <c r="A115" s="195" t="s">
        <v>788</v>
      </c>
      <c r="B115" s="189" t="s">
        <v>351</v>
      </c>
      <c r="C115" s="182" t="s">
        <v>1581</v>
      </c>
      <c r="D115" s="190" t="s">
        <v>173</v>
      </c>
      <c r="E115" s="184" t="s">
        <v>178</v>
      </c>
      <c r="F115" s="185">
        <v>10</v>
      </c>
      <c r="G115" s="186"/>
      <c r="H115" s="187">
        <f>ROUND(G115*F115,2)</f>
        <v>0</v>
      </c>
    </row>
    <row r="116" spans="1:8" s="435" customFormat="1" ht="45" customHeight="1" x14ac:dyDescent="0.3">
      <c r="A116" s="195" t="s">
        <v>790</v>
      </c>
      <c r="B116" s="189" t="s">
        <v>352</v>
      </c>
      <c r="C116" s="182" t="s">
        <v>1583</v>
      </c>
      <c r="D116" s="190" t="s">
        <v>173</v>
      </c>
      <c r="E116" s="184" t="s">
        <v>178</v>
      </c>
      <c r="F116" s="185">
        <v>10</v>
      </c>
      <c r="G116" s="186"/>
      <c r="H116" s="187">
        <f>ROUND(G116*F116,2)</f>
        <v>0</v>
      </c>
    </row>
    <row r="117" spans="1:8" s="435" customFormat="1" ht="30.25" customHeight="1" x14ac:dyDescent="0.35">
      <c r="A117" s="195" t="s">
        <v>301</v>
      </c>
      <c r="B117" s="181" t="s">
        <v>191</v>
      </c>
      <c r="C117" s="182" t="s">
        <v>161</v>
      </c>
      <c r="D117" s="190" t="s">
        <v>920</v>
      </c>
      <c r="E117" s="184"/>
      <c r="F117" s="178" t="s">
        <v>173</v>
      </c>
      <c r="G117" s="170"/>
      <c r="H117" s="179"/>
    </row>
    <row r="118" spans="1:8" s="435" customFormat="1" ht="30.25" customHeight="1" x14ac:dyDescent="0.3">
      <c r="A118" s="195" t="s">
        <v>302</v>
      </c>
      <c r="B118" s="189" t="s">
        <v>350</v>
      </c>
      <c r="C118" s="182" t="s">
        <v>189</v>
      </c>
      <c r="D118" s="190" t="s">
        <v>173</v>
      </c>
      <c r="E118" s="184" t="s">
        <v>181</v>
      </c>
      <c r="F118" s="185">
        <v>55</v>
      </c>
      <c r="G118" s="186"/>
      <c r="H118" s="187">
        <f>ROUND(G118*F118,2)</f>
        <v>0</v>
      </c>
    </row>
    <row r="119" spans="1:8" s="435" customFormat="1" ht="30.25" customHeight="1" x14ac:dyDescent="0.35">
      <c r="A119" s="195" t="s">
        <v>304</v>
      </c>
      <c r="B119" s="181" t="s">
        <v>155</v>
      </c>
      <c r="C119" s="182" t="s">
        <v>162</v>
      </c>
      <c r="D119" s="190" t="s">
        <v>920</v>
      </c>
      <c r="E119" s="184"/>
      <c r="F119" s="178" t="s">
        <v>173</v>
      </c>
      <c r="G119" s="170"/>
      <c r="H119" s="179"/>
    </row>
    <row r="120" spans="1:8" s="435" customFormat="1" ht="30.25" customHeight="1" x14ac:dyDescent="0.3">
      <c r="A120" s="195" t="s">
        <v>305</v>
      </c>
      <c r="B120" s="189" t="s">
        <v>350</v>
      </c>
      <c r="C120" s="182" t="s">
        <v>187</v>
      </c>
      <c r="D120" s="190" t="s">
        <v>173</v>
      </c>
      <c r="E120" s="184" t="s">
        <v>181</v>
      </c>
      <c r="F120" s="185">
        <v>110</v>
      </c>
      <c r="G120" s="186"/>
      <c r="H120" s="187">
        <f>ROUND(G120*F120,2)</f>
        <v>0</v>
      </c>
    </row>
    <row r="121" spans="1:8" s="435" customFormat="1" ht="30.25" customHeight="1" x14ac:dyDescent="0.35">
      <c r="A121" s="195" t="s">
        <v>814</v>
      </c>
      <c r="B121" s="181" t="s">
        <v>156</v>
      </c>
      <c r="C121" s="182" t="s">
        <v>339</v>
      </c>
      <c r="D121" s="190" t="s">
        <v>917</v>
      </c>
      <c r="E121" s="184"/>
      <c r="F121" s="178" t="s">
        <v>173</v>
      </c>
      <c r="G121" s="170"/>
      <c r="H121" s="179"/>
    </row>
    <row r="122" spans="1:8" s="435" customFormat="1" ht="30.25" customHeight="1" x14ac:dyDescent="0.3">
      <c r="A122" s="195" t="s">
        <v>818</v>
      </c>
      <c r="B122" s="189" t="s">
        <v>350</v>
      </c>
      <c r="C122" s="182" t="s">
        <v>402</v>
      </c>
      <c r="D122" s="190" t="s">
        <v>173</v>
      </c>
      <c r="E122" s="184" t="s">
        <v>182</v>
      </c>
      <c r="F122" s="185">
        <v>200</v>
      </c>
      <c r="G122" s="186"/>
      <c r="H122" s="187">
        <f>ROUND(G122*F122,2)</f>
        <v>0</v>
      </c>
    </row>
    <row r="123" spans="1:8" s="435" customFormat="1" ht="30.25" customHeight="1" x14ac:dyDescent="0.35">
      <c r="A123" s="195" t="s">
        <v>824</v>
      </c>
      <c r="B123" s="181" t="s">
        <v>163</v>
      </c>
      <c r="C123" s="182" t="s">
        <v>341</v>
      </c>
      <c r="D123" s="190" t="s">
        <v>917</v>
      </c>
      <c r="E123" s="184"/>
      <c r="F123" s="178" t="s">
        <v>173</v>
      </c>
      <c r="G123" s="170"/>
      <c r="H123" s="179"/>
    </row>
    <row r="124" spans="1:8" s="435" customFormat="1" ht="45" customHeight="1" x14ac:dyDescent="0.3">
      <c r="A124" s="195" t="s">
        <v>1152</v>
      </c>
      <c r="B124" s="189" t="s">
        <v>350</v>
      </c>
      <c r="C124" s="199" t="s">
        <v>1657</v>
      </c>
      <c r="D124" s="190" t="s">
        <v>399</v>
      </c>
      <c r="E124" s="184" t="s">
        <v>182</v>
      </c>
      <c r="F124" s="185">
        <v>10</v>
      </c>
      <c r="G124" s="186"/>
      <c r="H124" s="187">
        <f t="shared" ref="H124" si="15">ROUND(G124*F124,2)</f>
        <v>0</v>
      </c>
    </row>
    <row r="125" spans="1:8" s="435" customFormat="1" ht="45" customHeight="1" x14ac:dyDescent="0.3">
      <c r="A125" s="195" t="s">
        <v>839</v>
      </c>
      <c r="B125" s="189" t="s">
        <v>351</v>
      </c>
      <c r="C125" s="182" t="s">
        <v>1658</v>
      </c>
      <c r="D125" s="190" t="s">
        <v>345</v>
      </c>
      <c r="E125" s="184" t="s">
        <v>182</v>
      </c>
      <c r="F125" s="185">
        <v>80</v>
      </c>
      <c r="G125" s="186"/>
      <c r="H125" s="187">
        <f>ROUND(G125*F125,2)</f>
        <v>0</v>
      </c>
    </row>
    <row r="126" spans="1:8" s="435" customFormat="1" ht="45" customHeight="1" x14ac:dyDescent="0.3">
      <c r="A126" s="195" t="s">
        <v>1161</v>
      </c>
      <c r="B126" s="189" t="s">
        <v>352</v>
      </c>
      <c r="C126" s="182" t="s">
        <v>1659</v>
      </c>
      <c r="D126" s="190" t="s">
        <v>346</v>
      </c>
      <c r="E126" s="184" t="s">
        <v>182</v>
      </c>
      <c r="F126" s="185">
        <v>175</v>
      </c>
      <c r="G126" s="186"/>
      <c r="H126" s="187">
        <f>ROUND(G126*F126,2)</f>
        <v>0</v>
      </c>
    </row>
    <row r="127" spans="1:8" s="435" customFormat="1" ht="30.25" customHeight="1" x14ac:dyDescent="0.35">
      <c r="A127" s="195" t="s">
        <v>843</v>
      </c>
      <c r="B127" s="181" t="s">
        <v>164</v>
      </c>
      <c r="C127" s="199" t="s">
        <v>157</v>
      </c>
      <c r="D127" s="190" t="s">
        <v>1385</v>
      </c>
      <c r="E127" s="184"/>
      <c r="F127" s="178" t="s">
        <v>173</v>
      </c>
      <c r="G127" s="170"/>
      <c r="H127" s="179"/>
    </row>
    <row r="128" spans="1:8" s="440" customFormat="1" ht="58.75" customHeight="1" x14ac:dyDescent="0.35">
      <c r="A128" s="198" t="s">
        <v>1174</v>
      </c>
      <c r="B128" s="225" t="s">
        <v>350</v>
      </c>
      <c r="C128" s="226" t="s">
        <v>1660</v>
      </c>
      <c r="D128" s="183" t="s">
        <v>448</v>
      </c>
      <c r="E128" s="227"/>
      <c r="F128" s="178" t="s">
        <v>173</v>
      </c>
      <c r="G128" s="170"/>
      <c r="H128" s="179"/>
    </row>
    <row r="129" spans="1:8" s="435" customFormat="1" ht="30.25" customHeight="1" x14ac:dyDescent="0.3">
      <c r="A129" s="195" t="s">
        <v>1661</v>
      </c>
      <c r="B129" s="228" t="s">
        <v>699</v>
      </c>
      <c r="C129" s="226" t="s">
        <v>712</v>
      </c>
      <c r="D129" s="183"/>
      <c r="E129" s="227" t="s">
        <v>182</v>
      </c>
      <c r="F129" s="185">
        <v>15</v>
      </c>
      <c r="G129" s="186"/>
      <c r="H129" s="229">
        <f>ROUND(G129*F129,2)</f>
        <v>0</v>
      </c>
    </row>
    <row r="130" spans="1:8" s="435" customFormat="1" ht="30.25" customHeight="1" x14ac:dyDescent="0.35">
      <c r="A130" s="195" t="s">
        <v>476</v>
      </c>
      <c r="B130" s="181" t="s">
        <v>158</v>
      </c>
      <c r="C130" s="182" t="s">
        <v>362</v>
      </c>
      <c r="D130" s="204" t="s">
        <v>1629</v>
      </c>
      <c r="E130" s="184"/>
      <c r="F130" s="178" t="s">
        <v>173</v>
      </c>
      <c r="G130" s="170"/>
      <c r="H130" s="179"/>
    </row>
    <row r="131" spans="1:8" s="435" customFormat="1" ht="30.25" customHeight="1" x14ac:dyDescent="0.35">
      <c r="A131" s="195" t="s">
        <v>477</v>
      </c>
      <c r="B131" s="189" t="s">
        <v>350</v>
      </c>
      <c r="C131" s="182" t="s">
        <v>363</v>
      </c>
      <c r="D131" s="190"/>
      <c r="E131" s="184"/>
      <c r="F131" s="178" t="s">
        <v>173</v>
      </c>
      <c r="G131" s="170"/>
      <c r="H131" s="179"/>
    </row>
    <row r="132" spans="1:8" s="435" customFormat="1" ht="30.25" customHeight="1" x14ac:dyDescent="0.3">
      <c r="A132" s="195" t="s">
        <v>1588</v>
      </c>
      <c r="B132" s="196" t="s">
        <v>699</v>
      </c>
      <c r="C132" s="182" t="s">
        <v>1589</v>
      </c>
      <c r="D132" s="190"/>
      <c r="E132" s="184" t="s">
        <v>180</v>
      </c>
      <c r="F132" s="185">
        <v>250</v>
      </c>
      <c r="G132" s="186"/>
      <c r="H132" s="187">
        <f>ROUND(G132*F132,2)</f>
        <v>0</v>
      </c>
    </row>
    <row r="133" spans="1:8" s="435" customFormat="1" ht="30.25" customHeight="1" x14ac:dyDescent="0.35">
      <c r="A133" s="195" t="s">
        <v>480</v>
      </c>
      <c r="B133" s="189" t="s">
        <v>351</v>
      </c>
      <c r="C133" s="182" t="s">
        <v>364</v>
      </c>
      <c r="D133" s="190"/>
      <c r="E133" s="184"/>
      <c r="F133" s="178" t="s">
        <v>173</v>
      </c>
      <c r="G133" s="170"/>
      <c r="H133" s="179"/>
    </row>
    <row r="134" spans="1:8" s="435" customFormat="1" ht="30.25" customHeight="1" x14ac:dyDescent="0.3">
      <c r="A134" s="195" t="s">
        <v>1592</v>
      </c>
      <c r="B134" s="196" t="s">
        <v>699</v>
      </c>
      <c r="C134" s="182" t="s">
        <v>1589</v>
      </c>
      <c r="D134" s="190"/>
      <c r="E134" s="184" t="s">
        <v>180</v>
      </c>
      <c r="F134" s="185">
        <v>25</v>
      </c>
      <c r="G134" s="186"/>
      <c r="H134" s="187">
        <f>ROUND(G134*F134,2)</f>
        <v>0</v>
      </c>
    </row>
    <row r="135" spans="1:8" s="435" customFormat="1" ht="30.25" customHeight="1" x14ac:dyDescent="0.35">
      <c r="A135" s="195" t="s">
        <v>571</v>
      </c>
      <c r="B135" s="181" t="s">
        <v>688</v>
      </c>
      <c r="C135" s="182" t="s">
        <v>1290</v>
      </c>
      <c r="D135" s="190" t="s">
        <v>1422</v>
      </c>
      <c r="E135" s="184"/>
      <c r="F135" s="178" t="s">
        <v>173</v>
      </c>
      <c r="G135" s="170"/>
      <c r="H135" s="179"/>
    </row>
    <row r="136" spans="1:8" s="435" customFormat="1" ht="30.25" customHeight="1" x14ac:dyDescent="0.3">
      <c r="A136" s="195" t="s">
        <v>1286</v>
      </c>
      <c r="B136" s="189" t="s">
        <v>350</v>
      </c>
      <c r="C136" s="182" t="s">
        <v>1288</v>
      </c>
      <c r="D136" s="190"/>
      <c r="E136" s="184" t="s">
        <v>178</v>
      </c>
      <c r="F136" s="203">
        <v>300</v>
      </c>
      <c r="G136" s="186"/>
      <c r="H136" s="187">
        <f t="shared" ref="H136" si="16">ROUND(G136*F136,2)</f>
        <v>0</v>
      </c>
    </row>
    <row r="137" spans="1:8" s="435" customFormat="1" ht="30.25" customHeight="1" x14ac:dyDescent="0.35">
      <c r="A137" s="191"/>
      <c r="B137" s="202"/>
      <c r="C137" s="193" t="s">
        <v>720</v>
      </c>
      <c r="D137" s="194"/>
      <c r="E137" s="194"/>
      <c r="F137" s="178" t="s">
        <v>173</v>
      </c>
      <c r="G137" s="170"/>
      <c r="H137" s="179"/>
    </row>
    <row r="138" spans="1:8" s="435" customFormat="1" ht="45" customHeight="1" x14ac:dyDescent="0.35">
      <c r="A138" s="180" t="s">
        <v>209</v>
      </c>
      <c r="B138" s="181" t="s">
        <v>166</v>
      </c>
      <c r="C138" s="182" t="s">
        <v>468</v>
      </c>
      <c r="D138" s="190" t="s">
        <v>1625</v>
      </c>
      <c r="E138" s="184"/>
      <c r="F138" s="178" t="s">
        <v>173</v>
      </c>
      <c r="G138" s="170"/>
      <c r="H138" s="179"/>
    </row>
    <row r="139" spans="1:8" s="435" customFormat="1" ht="45" customHeight="1" x14ac:dyDescent="0.3">
      <c r="A139" s="180" t="s">
        <v>214</v>
      </c>
      <c r="B139" s="189" t="s">
        <v>350</v>
      </c>
      <c r="C139" s="182" t="s">
        <v>1624</v>
      </c>
      <c r="D139" s="190" t="s">
        <v>173</v>
      </c>
      <c r="E139" s="184" t="s">
        <v>178</v>
      </c>
      <c r="F139" s="203">
        <v>200</v>
      </c>
      <c r="G139" s="186"/>
      <c r="H139" s="187">
        <f t="shared" ref="H139" si="17">ROUND(G139*F139,2)</f>
        <v>0</v>
      </c>
    </row>
    <row r="140" spans="1:8" s="435" customFormat="1" ht="30.25" customHeight="1" x14ac:dyDescent="0.35">
      <c r="A140" s="180" t="s">
        <v>380</v>
      </c>
      <c r="B140" s="181" t="s">
        <v>167</v>
      </c>
      <c r="C140" s="182" t="s">
        <v>123</v>
      </c>
      <c r="D140" s="190" t="s">
        <v>1625</v>
      </c>
      <c r="E140" s="184"/>
      <c r="F140" s="178" t="s">
        <v>173</v>
      </c>
      <c r="G140" s="170"/>
      <c r="H140" s="179"/>
    </row>
    <row r="141" spans="1:8" s="435" customFormat="1" ht="60" customHeight="1" x14ac:dyDescent="0.3">
      <c r="A141" s="180" t="s">
        <v>1192</v>
      </c>
      <c r="B141" s="189" t="s">
        <v>350</v>
      </c>
      <c r="C141" s="182" t="s">
        <v>1279</v>
      </c>
      <c r="D141" s="190"/>
      <c r="E141" s="184" t="s">
        <v>178</v>
      </c>
      <c r="F141" s="203">
        <v>125</v>
      </c>
      <c r="G141" s="186"/>
      <c r="H141" s="187">
        <f t="shared" ref="H141" si="18">ROUND(G141*F141,2)</f>
        <v>0</v>
      </c>
    </row>
    <row r="142" spans="1:8" s="435" customFormat="1" ht="30.25" customHeight="1" x14ac:dyDescent="0.35">
      <c r="A142" s="191"/>
      <c r="B142" s="202"/>
      <c r="C142" s="193" t="s">
        <v>199</v>
      </c>
      <c r="D142" s="194"/>
      <c r="E142" s="194"/>
      <c r="F142" s="178" t="s">
        <v>173</v>
      </c>
      <c r="G142" s="170"/>
      <c r="H142" s="179"/>
    </row>
    <row r="143" spans="1:8" s="435" customFormat="1" ht="30.25" customHeight="1" x14ac:dyDescent="0.3">
      <c r="A143" s="180" t="s">
        <v>547</v>
      </c>
      <c r="B143" s="181" t="s">
        <v>168</v>
      </c>
      <c r="C143" s="182" t="s">
        <v>98</v>
      </c>
      <c r="D143" s="190" t="s">
        <v>735</v>
      </c>
      <c r="E143" s="184" t="s">
        <v>182</v>
      </c>
      <c r="F143" s="203">
        <v>500</v>
      </c>
      <c r="G143" s="186"/>
      <c r="H143" s="187">
        <f>ROUND(G143*F143,2)</f>
        <v>0</v>
      </c>
    </row>
    <row r="144" spans="1:8" s="435" customFormat="1" ht="45" customHeight="1" x14ac:dyDescent="0.35">
      <c r="A144" s="191"/>
      <c r="B144" s="202"/>
      <c r="C144" s="193" t="s">
        <v>200</v>
      </c>
      <c r="D144" s="194"/>
      <c r="E144" s="194"/>
      <c r="F144" s="178" t="s">
        <v>173</v>
      </c>
      <c r="G144" s="170"/>
      <c r="H144" s="179"/>
    </row>
    <row r="145" spans="1:8" s="435" customFormat="1" ht="30.25" customHeight="1" x14ac:dyDescent="0.35">
      <c r="A145" s="180" t="s">
        <v>227</v>
      </c>
      <c r="B145" s="181" t="s">
        <v>169</v>
      </c>
      <c r="C145" s="182" t="s">
        <v>418</v>
      </c>
      <c r="D145" s="190" t="s">
        <v>11</v>
      </c>
      <c r="E145" s="184"/>
      <c r="F145" s="178" t="s">
        <v>173</v>
      </c>
      <c r="G145" s="170"/>
      <c r="H145" s="179"/>
    </row>
    <row r="146" spans="1:8" s="435" customFormat="1" ht="30.25" customHeight="1" x14ac:dyDescent="0.3">
      <c r="A146" s="180" t="s">
        <v>228</v>
      </c>
      <c r="B146" s="189" t="s">
        <v>350</v>
      </c>
      <c r="C146" s="182" t="s">
        <v>419</v>
      </c>
      <c r="D146" s="190"/>
      <c r="E146" s="184" t="s">
        <v>181</v>
      </c>
      <c r="F146" s="203">
        <v>4</v>
      </c>
      <c r="G146" s="186"/>
      <c r="H146" s="187">
        <f>ROUND(G146*F146,2)</f>
        <v>0</v>
      </c>
    </row>
    <row r="147" spans="1:8" s="435" customFormat="1" ht="30.25" customHeight="1" x14ac:dyDescent="0.3">
      <c r="A147" s="180" t="s">
        <v>56</v>
      </c>
      <c r="B147" s="209" t="s">
        <v>170</v>
      </c>
      <c r="C147" s="199" t="s">
        <v>607</v>
      </c>
      <c r="D147" s="190" t="s">
        <v>11</v>
      </c>
      <c r="E147" s="184" t="s">
        <v>182</v>
      </c>
      <c r="F147" s="203">
        <v>20</v>
      </c>
      <c r="G147" s="186"/>
      <c r="H147" s="187">
        <f>ROUND(G147*F147,2)</f>
        <v>0</v>
      </c>
    </row>
    <row r="148" spans="1:8" s="437" customFormat="1" ht="30.25" customHeight="1" x14ac:dyDescent="0.35">
      <c r="A148" s="180" t="s">
        <v>67</v>
      </c>
      <c r="B148" s="181" t="s">
        <v>171</v>
      </c>
      <c r="C148" s="82" t="s">
        <v>1059</v>
      </c>
      <c r="D148" s="83" t="s">
        <v>1060</v>
      </c>
      <c r="E148" s="184"/>
      <c r="F148" s="178" t="s">
        <v>173</v>
      </c>
      <c r="G148" s="170"/>
      <c r="H148" s="179"/>
    </row>
    <row r="149" spans="1:8" s="435" customFormat="1" ht="45" customHeight="1" x14ac:dyDescent="0.3">
      <c r="A149" s="180" t="s">
        <v>68</v>
      </c>
      <c r="B149" s="189" t="s">
        <v>350</v>
      </c>
      <c r="C149" s="81" t="s">
        <v>1210</v>
      </c>
      <c r="D149" s="190"/>
      <c r="E149" s="184" t="s">
        <v>181</v>
      </c>
      <c r="F149" s="203">
        <v>2</v>
      </c>
      <c r="G149" s="186"/>
      <c r="H149" s="187">
        <f t="shared" ref="H149:H150" si="19">ROUND(G149*F149,2)</f>
        <v>0</v>
      </c>
    </row>
    <row r="150" spans="1:8" s="435" customFormat="1" ht="45" customHeight="1" x14ac:dyDescent="0.3">
      <c r="A150" s="180" t="s">
        <v>69</v>
      </c>
      <c r="B150" s="189" t="s">
        <v>351</v>
      </c>
      <c r="C150" s="81" t="s">
        <v>1211</v>
      </c>
      <c r="D150" s="190"/>
      <c r="E150" s="184" t="s">
        <v>181</v>
      </c>
      <c r="F150" s="203">
        <v>2</v>
      </c>
      <c r="G150" s="186"/>
      <c r="H150" s="187">
        <f t="shared" si="19"/>
        <v>0</v>
      </c>
    </row>
    <row r="151" spans="1:8" s="437" customFormat="1" ht="30.25" customHeight="1" x14ac:dyDescent="0.35">
      <c r="A151" s="180" t="s">
        <v>76</v>
      </c>
      <c r="B151" s="181" t="s">
        <v>370</v>
      </c>
      <c r="C151" s="208" t="s">
        <v>423</v>
      </c>
      <c r="D151" s="190" t="s">
        <v>11</v>
      </c>
      <c r="E151" s="184"/>
      <c r="F151" s="178" t="s">
        <v>173</v>
      </c>
      <c r="G151" s="170"/>
      <c r="H151" s="179"/>
    </row>
    <row r="152" spans="1:8" s="437" customFormat="1" ht="30.25" customHeight="1" x14ac:dyDescent="0.3">
      <c r="A152" s="180" t="s">
        <v>77</v>
      </c>
      <c r="B152" s="189" t="s">
        <v>350</v>
      </c>
      <c r="C152" s="208" t="s">
        <v>992</v>
      </c>
      <c r="D152" s="190"/>
      <c r="E152" s="184" t="s">
        <v>181</v>
      </c>
      <c r="F152" s="203">
        <v>4</v>
      </c>
      <c r="G152" s="186"/>
      <c r="H152" s="187">
        <f>ROUND(G152*F152,2)</f>
        <v>0</v>
      </c>
    </row>
    <row r="153" spans="1:8" s="435" customFormat="1" ht="30.25" customHeight="1" x14ac:dyDescent="0.3">
      <c r="A153" s="180" t="s">
        <v>432</v>
      </c>
      <c r="B153" s="181" t="s">
        <v>206</v>
      </c>
      <c r="C153" s="182" t="s">
        <v>426</v>
      </c>
      <c r="D153" s="190" t="s">
        <v>11</v>
      </c>
      <c r="E153" s="184" t="s">
        <v>181</v>
      </c>
      <c r="F153" s="203">
        <v>4</v>
      </c>
      <c r="G153" s="186"/>
      <c r="H153" s="187">
        <f>ROUND(G153*F153,2)</f>
        <v>0</v>
      </c>
    </row>
    <row r="154" spans="1:8" s="435" customFormat="1" ht="45" customHeight="1" x14ac:dyDescent="0.35">
      <c r="A154" s="180"/>
      <c r="B154" s="209" t="s">
        <v>312</v>
      </c>
      <c r="C154" s="182" t="s">
        <v>1637</v>
      </c>
      <c r="D154" s="204" t="s">
        <v>11</v>
      </c>
      <c r="E154" s="210"/>
      <c r="F154" s="178" t="s">
        <v>173</v>
      </c>
      <c r="G154" s="170"/>
      <c r="H154" s="179"/>
    </row>
    <row r="155" spans="1:8" s="435" customFormat="1" ht="30.25" customHeight="1" x14ac:dyDescent="0.3">
      <c r="A155" s="180"/>
      <c r="B155" s="211" t="s">
        <v>350</v>
      </c>
      <c r="C155" s="208" t="s">
        <v>1638</v>
      </c>
      <c r="D155" s="204"/>
      <c r="E155" s="210" t="s">
        <v>181</v>
      </c>
      <c r="F155" s="203">
        <v>4</v>
      </c>
      <c r="G155" s="186"/>
      <c r="H155" s="212">
        <f>ROUND(G155*F155,2)</f>
        <v>0</v>
      </c>
    </row>
    <row r="156" spans="1:8" s="435" customFormat="1" ht="30.25" customHeight="1" x14ac:dyDescent="0.3">
      <c r="A156" s="180" t="s">
        <v>0</v>
      </c>
      <c r="B156" s="181" t="s">
        <v>310</v>
      </c>
      <c r="C156" s="182" t="s">
        <v>1</v>
      </c>
      <c r="D156" s="190" t="s">
        <v>1584</v>
      </c>
      <c r="E156" s="184" t="s">
        <v>181</v>
      </c>
      <c r="F156" s="203">
        <v>4</v>
      </c>
      <c r="G156" s="186"/>
      <c r="H156" s="187">
        <f>ROUND(G156*F156,2)</f>
        <v>0</v>
      </c>
    </row>
    <row r="157" spans="1:8" s="435" customFormat="1" ht="30.25" customHeight="1" x14ac:dyDescent="0.35">
      <c r="A157" s="191"/>
      <c r="B157" s="202"/>
      <c r="C157" s="193" t="s">
        <v>201</v>
      </c>
      <c r="D157" s="194"/>
      <c r="E157" s="194"/>
      <c r="F157" s="178" t="s">
        <v>173</v>
      </c>
      <c r="G157" s="170"/>
      <c r="H157" s="179"/>
    </row>
    <row r="158" spans="1:8" s="435" customFormat="1" ht="45" customHeight="1" x14ac:dyDescent="0.3">
      <c r="A158" s="230" t="s">
        <v>230</v>
      </c>
      <c r="B158" s="181" t="s">
        <v>456</v>
      </c>
      <c r="C158" s="81" t="s">
        <v>1061</v>
      </c>
      <c r="D158" s="83" t="s">
        <v>1060</v>
      </c>
      <c r="E158" s="184" t="s">
        <v>181</v>
      </c>
      <c r="F158" s="203">
        <v>4</v>
      </c>
      <c r="G158" s="186"/>
      <c r="H158" s="187">
        <f>ROUND(G158*F158,2)</f>
        <v>0</v>
      </c>
    </row>
    <row r="159" spans="1:8" s="435" customFormat="1" ht="30.25" customHeight="1" x14ac:dyDescent="0.35">
      <c r="A159" s="180" t="s">
        <v>232</v>
      </c>
      <c r="B159" s="181" t="s">
        <v>311</v>
      </c>
      <c r="C159" s="81" t="s">
        <v>1217</v>
      </c>
      <c r="D159" s="83" t="s">
        <v>1060</v>
      </c>
      <c r="E159" s="184"/>
      <c r="F159" s="178" t="s">
        <v>173</v>
      </c>
      <c r="G159" s="170"/>
      <c r="H159" s="179"/>
    </row>
    <row r="160" spans="1:8" s="435" customFormat="1" ht="30.25" customHeight="1" x14ac:dyDescent="0.3">
      <c r="A160" s="180" t="s">
        <v>234</v>
      </c>
      <c r="B160" s="189" t="s">
        <v>350</v>
      </c>
      <c r="C160" s="182" t="s">
        <v>881</v>
      </c>
      <c r="D160" s="190"/>
      <c r="E160" s="184" t="s">
        <v>181</v>
      </c>
      <c r="F160" s="203">
        <v>4</v>
      </c>
      <c r="G160" s="186"/>
      <c r="H160" s="187">
        <f>ROUND(G160*F160,2)</f>
        <v>0</v>
      </c>
    </row>
    <row r="161" spans="1:8" s="435" customFormat="1" ht="30.25" customHeight="1" x14ac:dyDescent="0.3">
      <c r="A161" s="180" t="s">
        <v>237</v>
      </c>
      <c r="B161" s="181" t="s">
        <v>467</v>
      </c>
      <c r="C161" s="182" t="s">
        <v>599</v>
      </c>
      <c r="D161" s="83" t="s">
        <v>1060</v>
      </c>
      <c r="E161" s="184" t="s">
        <v>181</v>
      </c>
      <c r="F161" s="203">
        <v>1</v>
      </c>
      <c r="G161" s="186"/>
      <c r="H161" s="187">
        <f t="shared" ref="H161:H164" si="20">ROUND(G161*F161,2)</f>
        <v>0</v>
      </c>
    </row>
    <row r="162" spans="1:8" s="435" customFormat="1" ht="30.25" customHeight="1" x14ac:dyDescent="0.3">
      <c r="A162" s="180" t="s">
        <v>459</v>
      </c>
      <c r="B162" s="181" t="s">
        <v>615</v>
      </c>
      <c r="C162" s="182" t="s">
        <v>601</v>
      </c>
      <c r="D162" s="83" t="s">
        <v>1060</v>
      </c>
      <c r="E162" s="184" t="s">
        <v>181</v>
      </c>
      <c r="F162" s="203">
        <v>1</v>
      </c>
      <c r="G162" s="186"/>
      <c r="H162" s="187">
        <f t="shared" si="20"/>
        <v>0</v>
      </c>
    </row>
    <row r="163" spans="1:8" s="435" customFormat="1" ht="30.25" customHeight="1" x14ac:dyDescent="0.3">
      <c r="A163" s="180" t="s">
        <v>238</v>
      </c>
      <c r="B163" s="181" t="s">
        <v>875</v>
      </c>
      <c r="C163" s="182" t="s">
        <v>600</v>
      </c>
      <c r="D163" s="83" t="s">
        <v>1060</v>
      </c>
      <c r="E163" s="184" t="s">
        <v>181</v>
      </c>
      <c r="F163" s="203">
        <v>1</v>
      </c>
      <c r="G163" s="186"/>
      <c r="H163" s="187">
        <f t="shared" si="20"/>
        <v>0</v>
      </c>
    </row>
    <row r="164" spans="1:8" s="435" customFormat="1" ht="30.25" customHeight="1" x14ac:dyDescent="0.3">
      <c r="A164" s="216" t="s">
        <v>241</v>
      </c>
      <c r="B164" s="181" t="s">
        <v>1662</v>
      </c>
      <c r="C164" s="81" t="s">
        <v>602</v>
      </c>
      <c r="D164" s="83" t="s">
        <v>1060</v>
      </c>
      <c r="E164" s="85" t="s">
        <v>181</v>
      </c>
      <c r="F164" s="93">
        <v>1</v>
      </c>
      <c r="G164" s="217"/>
      <c r="H164" s="94">
        <f t="shared" si="20"/>
        <v>0</v>
      </c>
    </row>
    <row r="165" spans="1:8" s="435" customFormat="1" ht="30.25" customHeight="1" x14ac:dyDescent="0.35">
      <c r="A165" s="191"/>
      <c r="B165" s="202"/>
      <c r="C165" s="193" t="s">
        <v>202</v>
      </c>
      <c r="D165" s="194"/>
      <c r="E165" s="194"/>
      <c r="F165" s="178" t="s">
        <v>173</v>
      </c>
      <c r="G165" s="170"/>
      <c r="H165" s="179"/>
    </row>
    <row r="166" spans="1:8" s="435" customFormat="1" ht="30.25" customHeight="1" x14ac:dyDescent="0.35">
      <c r="A166" s="195" t="s">
        <v>242</v>
      </c>
      <c r="B166" s="181" t="s">
        <v>1663</v>
      </c>
      <c r="C166" s="182" t="s">
        <v>147</v>
      </c>
      <c r="D166" s="190" t="s">
        <v>1535</v>
      </c>
      <c r="E166" s="184"/>
      <c r="F166" s="178" t="s">
        <v>173</v>
      </c>
      <c r="G166" s="170"/>
      <c r="H166" s="179"/>
    </row>
    <row r="167" spans="1:8" s="435" customFormat="1" ht="30.25" customHeight="1" x14ac:dyDescent="0.3">
      <c r="A167" s="195" t="s">
        <v>243</v>
      </c>
      <c r="B167" s="189" t="s">
        <v>350</v>
      </c>
      <c r="C167" s="182" t="s">
        <v>884</v>
      </c>
      <c r="D167" s="190"/>
      <c r="E167" s="184" t="s">
        <v>178</v>
      </c>
      <c r="F167" s="185">
        <v>60</v>
      </c>
      <c r="G167" s="186"/>
      <c r="H167" s="187">
        <f>ROUND(G167*F167,2)</f>
        <v>0</v>
      </c>
    </row>
    <row r="168" spans="1:8" s="435" customFormat="1" ht="30.25" customHeight="1" x14ac:dyDescent="0.3">
      <c r="A168" s="195" t="s">
        <v>244</v>
      </c>
      <c r="B168" s="189" t="s">
        <v>351</v>
      </c>
      <c r="C168" s="182" t="s">
        <v>885</v>
      </c>
      <c r="D168" s="190"/>
      <c r="E168" s="184" t="s">
        <v>178</v>
      </c>
      <c r="F168" s="185">
        <v>300</v>
      </c>
      <c r="G168" s="186"/>
      <c r="H168" s="187">
        <f>ROUND(G168*F168,2)</f>
        <v>0</v>
      </c>
    </row>
    <row r="169" spans="1:8" s="435" customFormat="1" ht="9.75" customHeight="1" x14ac:dyDescent="0.35">
      <c r="A169" s="195"/>
      <c r="B169" s="189"/>
      <c r="C169" s="182"/>
      <c r="D169" s="190"/>
      <c r="E169" s="184"/>
      <c r="F169" s="185"/>
      <c r="G169" s="170" t="s">
        <v>173</v>
      </c>
      <c r="H169" s="179"/>
    </row>
    <row r="170" spans="1:8" s="441" customFormat="1" ht="45" customHeight="1" thickBot="1" x14ac:dyDescent="0.35">
      <c r="A170" s="231"/>
      <c r="B170" s="219" t="s">
        <v>609</v>
      </c>
      <c r="C170" s="495" t="str">
        <f>C95</f>
        <v>PAVEMENT REHABILITATION:  WESTLUND WAY FROM OAKDALE DRIVE TO McDOWELL DRIVE</v>
      </c>
      <c r="D170" s="496"/>
      <c r="E170" s="496"/>
      <c r="F170" s="497"/>
      <c r="G170" s="232" t="s">
        <v>1650</v>
      </c>
      <c r="H170" s="233">
        <f>SUM(H95:H169)</f>
        <v>0</v>
      </c>
    </row>
    <row r="171" spans="1:8" s="439" customFormat="1" ht="45" customHeight="1" thickTop="1" x14ac:dyDescent="0.3">
      <c r="A171" s="222"/>
      <c r="B171" s="172" t="s">
        <v>368</v>
      </c>
      <c r="C171" s="492" t="s">
        <v>1664</v>
      </c>
      <c r="D171" s="493"/>
      <c r="E171" s="493"/>
      <c r="F171" s="494"/>
      <c r="G171" s="223"/>
      <c r="H171" s="174"/>
    </row>
    <row r="172" spans="1:8" ht="30.25" customHeight="1" x14ac:dyDescent="0.35">
      <c r="A172" s="163"/>
      <c r="B172" s="175"/>
      <c r="C172" s="176" t="s">
        <v>196</v>
      </c>
      <c r="D172" s="177"/>
      <c r="E172" s="178" t="s">
        <v>173</v>
      </c>
      <c r="F172" s="178" t="s">
        <v>173</v>
      </c>
      <c r="G172" s="170" t="s">
        <v>173</v>
      </c>
      <c r="H172" s="179"/>
    </row>
    <row r="173" spans="1:8" s="435" customFormat="1" ht="30.25" customHeight="1" x14ac:dyDescent="0.3">
      <c r="A173" s="180" t="s">
        <v>439</v>
      </c>
      <c r="B173" s="181" t="s">
        <v>116</v>
      </c>
      <c r="C173" s="182" t="s">
        <v>104</v>
      </c>
      <c r="D173" s="183" t="s">
        <v>1293</v>
      </c>
      <c r="E173" s="184" t="s">
        <v>179</v>
      </c>
      <c r="F173" s="185">
        <v>5</v>
      </c>
      <c r="G173" s="186"/>
      <c r="H173" s="187">
        <f t="shared" ref="H173" si="21">ROUND(G173*F173,2)</f>
        <v>0</v>
      </c>
    </row>
    <row r="174" spans="1:8" s="435" customFormat="1" ht="30" customHeight="1" x14ac:dyDescent="0.35">
      <c r="A174" s="188" t="s">
        <v>250</v>
      </c>
      <c r="B174" s="181" t="s">
        <v>118</v>
      </c>
      <c r="C174" s="182" t="s">
        <v>319</v>
      </c>
      <c r="D174" s="183" t="s">
        <v>1293</v>
      </c>
      <c r="E174" s="184"/>
      <c r="F174" s="178" t="s">
        <v>173</v>
      </c>
      <c r="G174" s="170"/>
      <c r="H174" s="179"/>
    </row>
    <row r="175" spans="1:8" s="435" customFormat="1" ht="30.25" customHeight="1" x14ac:dyDescent="0.3">
      <c r="A175" s="188" t="s">
        <v>1122</v>
      </c>
      <c r="B175" s="189" t="s">
        <v>350</v>
      </c>
      <c r="C175" s="182" t="s">
        <v>1652</v>
      </c>
      <c r="D175" s="190" t="s">
        <v>173</v>
      </c>
      <c r="E175" s="184" t="s">
        <v>179</v>
      </c>
      <c r="F175" s="185">
        <v>5</v>
      </c>
      <c r="G175" s="186"/>
      <c r="H175" s="187">
        <f>ROUND(G175*F175,2)</f>
        <v>0</v>
      </c>
    </row>
    <row r="176" spans="1:8" s="435" customFormat="1" ht="30.25" customHeight="1" x14ac:dyDescent="0.3">
      <c r="A176" s="180" t="s">
        <v>252</v>
      </c>
      <c r="B176" s="181" t="s">
        <v>119</v>
      </c>
      <c r="C176" s="182" t="s">
        <v>108</v>
      </c>
      <c r="D176" s="183" t="s">
        <v>1293</v>
      </c>
      <c r="E176" s="184" t="s">
        <v>178</v>
      </c>
      <c r="F176" s="185">
        <v>200</v>
      </c>
      <c r="G176" s="186"/>
      <c r="H176" s="187">
        <f>ROUND(G176*F176,2)</f>
        <v>0</v>
      </c>
    </row>
    <row r="177" spans="1:8" ht="30.25" customHeight="1" x14ac:dyDescent="0.35">
      <c r="A177" s="163"/>
      <c r="B177" s="175"/>
      <c r="C177" s="234" t="s">
        <v>1665</v>
      </c>
      <c r="D177" s="177"/>
      <c r="E177" s="235"/>
      <c r="F177" s="178" t="s">
        <v>173</v>
      </c>
      <c r="G177" s="170"/>
      <c r="H177" s="179"/>
    </row>
    <row r="178" spans="1:8" s="435" customFormat="1" ht="30.25" customHeight="1" x14ac:dyDescent="0.35">
      <c r="A178" s="195" t="s">
        <v>371</v>
      </c>
      <c r="B178" s="181" t="s">
        <v>120</v>
      </c>
      <c r="C178" s="182" t="s">
        <v>316</v>
      </c>
      <c r="D178" s="183" t="s">
        <v>1293</v>
      </c>
      <c r="E178" s="184"/>
      <c r="F178" s="178" t="s">
        <v>173</v>
      </c>
      <c r="G178" s="170"/>
      <c r="H178" s="179"/>
    </row>
    <row r="179" spans="1:8" s="435" customFormat="1" ht="30.25" customHeight="1" x14ac:dyDescent="0.3">
      <c r="A179" s="195" t="s">
        <v>262</v>
      </c>
      <c r="B179" s="189" t="s">
        <v>350</v>
      </c>
      <c r="C179" s="182" t="s">
        <v>318</v>
      </c>
      <c r="D179" s="190" t="s">
        <v>173</v>
      </c>
      <c r="E179" s="184" t="s">
        <v>178</v>
      </c>
      <c r="F179" s="185">
        <v>20</v>
      </c>
      <c r="G179" s="186"/>
      <c r="H179" s="187">
        <f>ROUND(G179*F179,2)</f>
        <v>0</v>
      </c>
    </row>
    <row r="180" spans="1:8" s="435" customFormat="1" ht="30.25" customHeight="1" x14ac:dyDescent="0.35">
      <c r="A180" s="195" t="s">
        <v>276</v>
      </c>
      <c r="B180" s="181" t="s">
        <v>121</v>
      </c>
      <c r="C180" s="182" t="s">
        <v>463</v>
      </c>
      <c r="D180" s="190" t="s">
        <v>1312</v>
      </c>
      <c r="E180" s="184"/>
      <c r="F180" s="178" t="s">
        <v>173</v>
      </c>
      <c r="G180" s="170"/>
      <c r="H180" s="179"/>
    </row>
    <row r="181" spans="1:8" s="435" customFormat="1" ht="45" customHeight="1" x14ac:dyDescent="0.3">
      <c r="A181" s="195" t="s">
        <v>289</v>
      </c>
      <c r="B181" s="189" t="s">
        <v>350</v>
      </c>
      <c r="C181" s="182" t="s">
        <v>1654</v>
      </c>
      <c r="D181" s="190" t="s">
        <v>173</v>
      </c>
      <c r="E181" s="184" t="s">
        <v>178</v>
      </c>
      <c r="F181" s="185">
        <v>10</v>
      </c>
      <c r="G181" s="186"/>
      <c r="H181" s="187">
        <f>ROUND(G181*F181,2)</f>
        <v>0</v>
      </c>
    </row>
    <row r="182" spans="1:8" s="435" customFormat="1" ht="45" customHeight="1" x14ac:dyDescent="0.3">
      <c r="A182" s="195" t="s">
        <v>290</v>
      </c>
      <c r="B182" s="189" t="s">
        <v>351</v>
      </c>
      <c r="C182" s="182" t="s">
        <v>1655</v>
      </c>
      <c r="D182" s="190" t="s">
        <v>173</v>
      </c>
      <c r="E182" s="184" t="s">
        <v>178</v>
      </c>
      <c r="F182" s="185">
        <v>10</v>
      </c>
      <c r="G182" s="186"/>
      <c r="H182" s="187">
        <f>ROUND(G182*F182,2)</f>
        <v>0</v>
      </c>
    </row>
    <row r="183" spans="1:8" s="435" customFormat="1" ht="30.25" customHeight="1" x14ac:dyDescent="0.35">
      <c r="A183" s="195" t="s">
        <v>301</v>
      </c>
      <c r="B183" s="181" t="s">
        <v>373</v>
      </c>
      <c r="C183" s="182" t="s">
        <v>161</v>
      </c>
      <c r="D183" s="190" t="s">
        <v>920</v>
      </c>
      <c r="E183" s="184"/>
      <c r="F183" s="178" t="s">
        <v>173</v>
      </c>
      <c r="G183" s="170"/>
      <c r="H183" s="179"/>
    </row>
    <row r="184" spans="1:8" s="435" customFormat="1" ht="30.25" customHeight="1" x14ac:dyDescent="0.3">
      <c r="A184" s="195" t="s">
        <v>302</v>
      </c>
      <c r="B184" s="189" t="s">
        <v>350</v>
      </c>
      <c r="C184" s="182" t="s">
        <v>189</v>
      </c>
      <c r="D184" s="190" t="s">
        <v>173</v>
      </c>
      <c r="E184" s="184" t="s">
        <v>181</v>
      </c>
      <c r="F184" s="185">
        <v>40</v>
      </c>
      <c r="G184" s="186"/>
      <c r="H184" s="187">
        <f>ROUND(G184*F184,2)</f>
        <v>0</v>
      </c>
    </row>
    <row r="185" spans="1:8" s="435" customFormat="1" ht="30.25" customHeight="1" x14ac:dyDescent="0.35">
      <c r="A185" s="195" t="s">
        <v>304</v>
      </c>
      <c r="B185" s="181" t="s">
        <v>374</v>
      </c>
      <c r="C185" s="182" t="s">
        <v>162</v>
      </c>
      <c r="D185" s="190" t="s">
        <v>920</v>
      </c>
      <c r="E185" s="184"/>
      <c r="F185" s="178" t="s">
        <v>173</v>
      </c>
      <c r="G185" s="170"/>
      <c r="H185" s="179"/>
    </row>
    <row r="186" spans="1:8" s="435" customFormat="1" ht="30.25" customHeight="1" x14ac:dyDescent="0.3">
      <c r="A186" s="195" t="s">
        <v>305</v>
      </c>
      <c r="B186" s="189" t="s">
        <v>350</v>
      </c>
      <c r="C186" s="182" t="s">
        <v>187</v>
      </c>
      <c r="D186" s="190" t="s">
        <v>173</v>
      </c>
      <c r="E186" s="184" t="s">
        <v>181</v>
      </c>
      <c r="F186" s="185">
        <v>40</v>
      </c>
      <c r="G186" s="186"/>
      <c r="H186" s="187">
        <f>ROUND(G186*F186,2)</f>
        <v>0</v>
      </c>
    </row>
    <row r="187" spans="1:8" s="435" customFormat="1" ht="30.25" customHeight="1" x14ac:dyDescent="0.35">
      <c r="A187" s="195" t="s">
        <v>814</v>
      </c>
      <c r="B187" s="181" t="s">
        <v>375</v>
      </c>
      <c r="C187" s="182" t="s">
        <v>339</v>
      </c>
      <c r="D187" s="190" t="s">
        <v>917</v>
      </c>
      <c r="E187" s="184"/>
      <c r="F187" s="178" t="s">
        <v>173</v>
      </c>
      <c r="G187" s="170"/>
      <c r="H187" s="179"/>
    </row>
    <row r="188" spans="1:8" s="435" customFormat="1" ht="30.25" customHeight="1" x14ac:dyDescent="0.3">
      <c r="A188" s="195" t="s">
        <v>818</v>
      </c>
      <c r="B188" s="189" t="s">
        <v>350</v>
      </c>
      <c r="C188" s="182" t="s">
        <v>402</v>
      </c>
      <c r="D188" s="190" t="s">
        <v>173</v>
      </c>
      <c r="E188" s="184" t="s">
        <v>182</v>
      </c>
      <c r="F188" s="185">
        <v>145</v>
      </c>
      <c r="G188" s="186"/>
      <c r="H188" s="187">
        <f>ROUND(G188*F188,2)</f>
        <v>0</v>
      </c>
    </row>
    <row r="189" spans="1:8" s="435" customFormat="1" ht="30.25" customHeight="1" x14ac:dyDescent="0.35">
      <c r="A189" s="195" t="s">
        <v>824</v>
      </c>
      <c r="B189" s="181" t="s">
        <v>376</v>
      </c>
      <c r="C189" s="182" t="s">
        <v>341</v>
      </c>
      <c r="D189" s="190" t="s">
        <v>917</v>
      </c>
      <c r="E189" s="184"/>
      <c r="F189" s="178" t="s">
        <v>173</v>
      </c>
      <c r="G189" s="170"/>
      <c r="H189" s="179"/>
    </row>
    <row r="190" spans="1:8" s="435" customFormat="1" ht="45" customHeight="1" x14ac:dyDescent="0.3">
      <c r="A190" s="198" t="s">
        <v>1152</v>
      </c>
      <c r="B190" s="189" t="s">
        <v>350</v>
      </c>
      <c r="C190" s="199" t="s">
        <v>1657</v>
      </c>
      <c r="D190" s="190" t="s">
        <v>399</v>
      </c>
      <c r="E190" s="184" t="s">
        <v>182</v>
      </c>
      <c r="F190" s="206">
        <v>35</v>
      </c>
      <c r="G190" s="201"/>
      <c r="H190" s="187">
        <f t="shared" ref="H190" si="22">ROUND(G190*F190,2)</f>
        <v>0</v>
      </c>
    </row>
    <row r="191" spans="1:8" s="435" customFormat="1" ht="45" customHeight="1" x14ac:dyDescent="0.3">
      <c r="A191" s="195" t="s">
        <v>839</v>
      </c>
      <c r="B191" s="189" t="s">
        <v>351</v>
      </c>
      <c r="C191" s="182" t="s">
        <v>1658</v>
      </c>
      <c r="D191" s="190" t="s">
        <v>345</v>
      </c>
      <c r="E191" s="184" t="s">
        <v>182</v>
      </c>
      <c r="F191" s="185">
        <v>20</v>
      </c>
      <c r="G191" s="186"/>
      <c r="H191" s="187">
        <f>ROUND(G191*F191,2)</f>
        <v>0</v>
      </c>
    </row>
    <row r="192" spans="1:8" s="435" customFormat="1" ht="45" customHeight="1" x14ac:dyDescent="0.3">
      <c r="A192" s="195" t="s">
        <v>1161</v>
      </c>
      <c r="B192" s="189" t="s">
        <v>352</v>
      </c>
      <c r="C192" s="182" t="s">
        <v>1659</v>
      </c>
      <c r="D192" s="190" t="s">
        <v>346</v>
      </c>
      <c r="E192" s="184" t="s">
        <v>182</v>
      </c>
      <c r="F192" s="185">
        <v>90</v>
      </c>
      <c r="G192" s="186"/>
      <c r="H192" s="187">
        <f>ROUND(G192*F192,2)</f>
        <v>0</v>
      </c>
    </row>
    <row r="193" spans="1:8" s="435" customFormat="1" ht="30.25" customHeight="1" x14ac:dyDescent="0.35">
      <c r="A193" s="195" t="s">
        <v>843</v>
      </c>
      <c r="B193" s="181" t="s">
        <v>377</v>
      </c>
      <c r="C193" s="199" t="s">
        <v>157</v>
      </c>
      <c r="D193" s="190" t="s">
        <v>1385</v>
      </c>
      <c r="E193" s="184"/>
      <c r="F193" s="178" t="s">
        <v>173</v>
      </c>
      <c r="G193" s="170"/>
      <c r="H193" s="179"/>
    </row>
    <row r="194" spans="1:8" s="440" customFormat="1" ht="60" customHeight="1" x14ac:dyDescent="0.3">
      <c r="A194" s="195" t="s">
        <v>1172</v>
      </c>
      <c r="B194" s="225" t="s">
        <v>350</v>
      </c>
      <c r="C194" s="226" t="s">
        <v>1666</v>
      </c>
      <c r="D194" s="183" t="s">
        <v>343</v>
      </c>
      <c r="E194" s="227" t="s">
        <v>182</v>
      </c>
      <c r="F194" s="203">
        <v>15</v>
      </c>
      <c r="G194" s="186"/>
      <c r="H194" s="187">
        <f t="shared" ref="H194" si="23">ROUND(G194*F194,2)</f>
        <v>0</v>
      </c>
    </row>
    <row r="195" spans="1:8" s="435" customFormat="1" ht="45" customHeight="1" x14ac:dyDescent="0.3">
      <c r="A195" s="195" t="s">
        <v>475</v>
      </c>
      <c r="B195" s="181" t="s">
        <v>378</v>
      </c>
      <c r="C195" s="182" t="s">
        <v>165</v>
      </c>
      <c r="D195" s="190" t="s">
        <v>731</v>
      </c>
      <c r="E195" s="184" t="s">
        <v>178</v>
      </c>
      <c r="F195" s="185">
        <v>65</v>
      </c>
      <c r="G195" s="186"/>
      <c r="H195" s="187">
        <f>ROUND(G195*F195,2)</f>
        <v>0</v>
      </c>
    </row>
    <row r="196" spans="1:8" s="435" customFormat="1" ht="30.25" customHeight="1" x14ac:dyDescent="0.35">
      <c r="A196" s="195" t="s">
        <v>476</v>
      </c>
      <c r="B196" s="181" t="s">
        <v>734</v>
      </c>
      <c r="C196" s="182" t="s">
        <v>362</v>
      </c>
      <c r="D196" s="204" t="s">
        <v>1629</v>
      </c>
      <c r="E196" s="184"/>
      <c r="F196" s="178" t="s">
        <v>173</v>
      </c>
      <c r="G196" s="170"/>
      <c r="H196" s="179"/>
    </row>
    <row r="197" spans="1:8" s="435" customFormat="1" ht="30.25" customHeight="1" x14ac:dyDescent="0.35">
      <c r="A197" s="195" t="s">
        <v>477</v>
      </c>
      <c r="B197" s="189" t="s">
        <v>350</v>
      </c>
      <c r="C197" s="182" t="s">
        <v>363</v>
      </c>
      <c r="D197" s="190"/>
      <c r="E197" s="184"/>
      <c r="F197" s="178" t="s">
        <v>173</v>
      </c>
      <c r="G197" s="170"/>
      <c r="H197" s="179"/>
    </row>
    <row r="198" spans="1:8" s="435" customFormat="1" ht="30.25" customHeight="1" x14ac:dyDescent="0.3">
      <c r="A198" s="195" t="s">
        <v>1588</v>
      </c>
      <c r="B198" s="196" t="s">
        <v>699</v>
      </c>
      <c r="C198" s="182" t="s">
        <v>1589</v>
      </c>
      <c r="D198" s="190"/>
      <c r="E198" s="184" t="s">
        <v>180</v>
      </c>
      <c r="F198" s="185">
        <v>235</v>
      </c>
      <c r="G198" s="186"/>
      <c r="H198" s="187">
        <f>ROUND(G198*F198,2)</f>
        <v>0</v>
      </c>
    </row>
    <row r="199" spans="1:8" s="435" customFormat="1" ht="30.25" customHeight="1" x14ac:dyDescent="0.35">
      <c r="A199" s="195" t="s">
        <v>480</v>
      </c>
      <c r="B199" s="189" t="s">
        <v>351</v>
      </c>
      <c r="C199" s="182" t="s">
        <v>364</v>
      </c>
      <c r="D199" s="190"/>
      <c r="E199" s="184"/>
      <c r="F199" s="178" t="s">
        <v>173</v>
      </c>
      <c r="G199" s="170"/>
      <c r="H199" s="179"/>
    </row>
    <row r="200" spans="1:8" s="435" customFormat="1" ht="30.25" customHeight="1" x14ac:dyDescent="0.3">
      <c r="A200" s="195" t="s">
        <v>1592</v>
      </c>
      <c r="B200" s="196" t="s">
        <v>699</v>
      </c>
      <c r="C200" s="182" t="s">
        <v>1589</v>
      </c>
      <c r="D200" s="190"/>
      <c r="E200" s="184" t="s">
        <v>180</v>
      </c>
      <c r="F200" s="185">
        <v>10</v>
      </c>
      <c r="G200" s="186"/>
      <c r="H200" s="187">
        <f>ROUND(G200*F200,2)</f>
        <v>0</v>
      </c>
    </row>
    <row r="201" spans="1:8" ht="30.25" customHeight="1" x14ac:dyDescent="0.35">
      <c r="A201" s="163"/>
      <c r="B201" s="236"/>
      <c r="C201" s="234" t="s">
        <v>199</v>
      </c>
      <c r="D201" s="177"/>
      <c r="E201" s="237"/>
      <c r="F201" s="178" t="s">
        <v>173</v>
      </c>
      <c r="G201" s="170"/>
      <c r="H201" s="179"/>
    </row>
    <row r="202" spans="1:8" s="435" customFormat="1" ht="30.25" customHeight="1" x14ac:dyDescent="0.3">
      <c r="A202" s="180" t="s">
        <v>547</v>
      </c>
      <c r="B202" s="181" t="s">
        <v>1667</v>
      </c>
      <c r="C202" s="182" t="s">
        <v>98</v>
      </c>
      <c r="D202" s="190" t="s">
        <v>735</v>
      </c>
      <c r="E202" s="184" t="s">
        <v>182</v>
      </c>
      <c r="F202" s="203">
        <v>650</v>
      </c>
      <c r="G202" s="186"/>
      <c r="H202" s="187">
        <f>ROUND(G202*F202,2)</f>
        <v>0</v>
      </c>
    </row>
    <row r="203" spans="1:8" ht="45" customHeight="1" x14ac:dyDescent="0.35">
      <c r="A203" s="163"/>
      <c r="B203" s="238"/>
      <c r="C203" s="234" t="s">
        <v>200</v>
      </c>
      <c r="D203" s="177"/>
      <c r="E203" s="237"/>
      <c r="F203" s="178" t="s">
        <v>173</v>
      </c>
      <c r="G203" s="170"/>
      <c r="H203" s="179"/>
    </row>
    <row r="204" spans="1:8" s="435" customFormat="1" ht="30.25" customHeight="1" x14ac:dyDescent="0.35">
      <c r="A204" s="180" t="s">
        <v>229</v>
      </c>
      <c r="B204" s="181" t="s">
        <v>1668</v>
      </c>
      <c r="C204" s="182" t="s">
        <v>420</v>
      </c>
      <c r="D204" s="190" t="s">
        <v>11</v>
      </c>
      <c r="E204" s="184"/>
      <c r="F204" s="178" t="s">
        <v>173</v>
      </c>
      <c r="G204" s="170"/>
      <c r="H204" s="179"/>
    </row>
    <row r="205" spans="1:8" s="435" customFormat="1" ht="30.25" customHeight="1" x14ac:dyDescent="0.35">
      <c r="A205" s="180" t="s">
        <v>53</v>
      </c>
      <c r="B205" s="189" t="s">
        <v>350</v>
      </c>
      <c r="C205" s="182" t="s">
        <v>1631</v>
      </c>
      <c r="D205" s="190"/>
      <c r="E205" s="184"/>
      <c r="F205" s="178" t="s">
        <v>173</v>
      </c>
      <c r="G205" s="170"/>
      <c r="H205" s="179"/>
    </row>
    <row r="206" spans="1:8" s="435" customFormat="1" ht="45" customHeight="1" x14ac:dyDescent="0.3">
      <c r="A206" s="180" t="s">
        <v>54</v>
      </c>
      <c r="B206" s="196" t="s">
        <v>699</v>
      </c>
      <c r="C206" s="182" t="s">
        <v>1632</v>
      </c>
      <c r="D206" s="190"/>
      <c r="E206" s="184" t="s">
        <v>182</v>
      </c>
      <c r="F206" s="203">
        <v>4</v>
      </c>
      <c r="G206" s="186"/>
      <c r="H206" s="187">
        <f>ROUND(G206*F206,2)</f>
        <v>0</v>
      </c>
    </row>
    <row r="207" spans="1:8" s="435" customFormat="1" ht="30.25" customHeight="1" x14ac:dyDescent="0.3">
      <c r="A207" s="205" t="s">
        <v>56</v>
      </c>
      <c r="B207" s="181" t="s">
        <v>1669</v>
      </c>
      <c r="C207" s="199" t="s">
        <v>607</v>
      </c>
      <c r="D207" s="190" t="s">
        <v>11</v>
      </c>
      <c r="E207" s="184" t="s">
        <v>182</v>
      </c>
      <c r="F207" s="200">
        <v>3</v>
      </c>
      <c r="G207" s="186"/>
      <c r="H207" s="187">
        <f>ROUND(G207*F207,2)</f>
        <v>0</v>
      </c>
    </row>
    <row r="208" spans="1:8" s="437" customFormat="1" ht="30.25" customHeight="1" x14ac:dyDescent="0.35">
      <c r="A208" s="180" t="s">
        <v>74</v>
      </c>
      <c r="B208" s="181" t="s">
        <v>1670</v>
      </c>
      <c r="C208" s="239" t="s">
        <v>422</v>
      </c>
      <c r="D208" s="190" t="s">
        <v>11</v>
      </c>
      <c r="E208" s="184"/>
      <c r="F208" s="178" t="s">
        <v>173</v>
      </c>
      <c r="G208" s="170"/>
      <c r="H208" s="179"/>
    </row>
    <row r="209" spans="1:8" s="437" customFormat="1" ht="30.25" customHeight="1" x14ac:dyDescent="0.3">
      <c r="A209" s="230" t="s">
        <v>75</v>
      </c>
      <c r="B209" s="189" t="s">
        <v>350</v>
      </c>
      <c r="C209" s="239" t="s">
        <v>990</v>
      </c>
      <c r="D209" s="190"/>
      <c r="E209" s="184" t="s">
        <v>181</v>
      </c>
      <c r="F209" s="203">
        <v>1</v>
      </c>
      <c r="G209" s="186"/>
      <c r="H209" s="187">
        <f>ROUND(G209*F209,2)</f>
        <v>0</v>
      </c>
    </row>
    <row r="210" spans="1:8" s="438" customFormat="1" ht="30.25" customHeight="1" x14ac:dyDescent="0.35">
      <c r="A210" s="205" t="s">
        <v>675</v>
      </c>
      <c r="B210" s="181" t="s">
        <v>1671</v>
      </c>
      <c r="C210" s="239" t="s">
        <v>676</v>
      </c>
      <c r="D210" s="190" t="s">
        <v>11</v>
      </c>
      <c r="E210" s="184"/>
      <c r="F210" s="178" t="s">
        <v>173</v>
      </c>
      <c r="G210" s="170"/>
      <c r="H210" s="179"/>
    </row>
    <row r="211" spans="1:8" s="438" customFormat="1" ht="30.75" customHeight="1" x14ac:dyDescent="0.3">
      <c r="A211" s="205" t="s">
        <v>677</v>
      </c>
      <c r="B211" s="189" t="s">
        <v>350</v>
      </c>
      <c r="C211" s="239" t="s">
        <v>994</v>
      </c>
      <c r="D211" s="190"/>
      <c r="E211" s="184" t="s">
        <v>181</v>
      </c>
      <c r="F211" s="200">
        <v>1</v>
      </c>
      <c r="G211" s="201"/>
      <c r="H211" s="187">
        <f>ROUND(G211*F211,2)</f>
        <v>0</v>
      </c>
    </row>
    <row r="212" spans="1:8" s="442" customFormat="1" ht="30.25" customHeight="1" x14ac:dyDescent="0.35">
      <c r="A212" s="205" t="s">
        <v>78</v>
      </c>
      <c r="B212" s="181" t="s">
        <v>1672</v>
      </c>
      <c r="C212" s="199" t="s">
        <v>424</v>
      </c>
      <c r="D212" s="190" t="s">
        <v>11</v>
      </c>
      <c r="E212" s="184"/>
      <c r="F212" s="178" t="s">
        <v>173</v>
      </c>
      <c r="G212" s="170"/>
      <c r="H212" s="179"/>
    </row>
    <row r="213" spans="1:8" s="442" customFormat="1" ht="30.75" customHeight="1" x14ac:dyDescent="0.35">
      <c r="A213" s="205" t="s">
        <v>79</v>
      </c>
      <c r="B213" s="189" t="s">
        <v>350</v>
      </c>
      <c r="C213" s="199" t="s">
        <v>1634</v>
      </c>
      <c r="D213" s="190"/>
      <c r="E213" s="184"/>
      <c r="F213" s="178" t="s">
        <v>173</v>
      </c>
      <c r="G213" s="170"/>
      <c r="H213" s="179"/>
    </row>
    <row r="214" spans="1:8" s="442" customFormat="1" ht="29.25" customHeight="1" x14ac:dyDescent="0.3">
      <c r="A214" s="205" t="s">
        <v>81</v>
      </c>
      <c r="B214" s="196" t="s">
        <v>699</v>
      </c>
      <c r="C214" s="199" t="s">
        <v>1673</v>
      </c>
      <c r="D214" s="190"/>
      <c r="E214" s="184" t="s">
        <v>181</v>
      </c>
      <c r="F214" s="240">
        <v>2</v>
      </c>
      <c r="G214" s="201"/>
      <c r="H214" s="187">
        <f t="shared" ref="H214" si="24">ROUND(G214*F214,2)</f>
        <v>0</v>
      </c>
    </row>
    <row r="215" spans="1:8" s="437" customFormat="1" ht="45" customHeight="1" x14ac:dyDescent="0.35">
      <c r="A215" s="180" t="s">
        <v>84</v>
      </c>
      <c r="B215" s="181" t="s">
        <v>1674</v>
      </c>
      <c r="C215" s="182" t="s">
        <v>726</v>
      </c>
      <c r="D215" s="190" t="s">
        <v>11</v>
      </c>
      <c r="E215" s="184"/>
      <c r="F215" s="178" t="s">
        <v>173</v>
      </c>
      <c r="G215" s="170"/>
      <c r="H215" s="179"/>
    </row>
    <row r="216" spans="1:8" s="437" customFormat="1" ht="30.25" customHeight="1" x14ac:dyDescent="0.3">
      <c r="A216" s="180" t="s">
        <v>85</v>
      </c>
      <c r="B216" s="189" t="s">
        <v>350</v>
      </c>
      <c r="C216" s="208" t="s">
        <v>1675</v>
      </c>
      <c r="D216" s="190"/>
      <c r="E216" s="184" t="s">
        <v>181</v>
      </c>
      <c r="F216" s="203">
        <v>2</v>
      </c>
      <c r="G216" s="186"/>
      <c r="H216" s="187">
        <f>ROUND(G216*F216,2)</f>
        <v>0</v>
      </c>
    </row>
    <row r="217" spans="1:8" s="435" customFormat="1" ht="30.25" customHeight="1" x14ac:dyDescent="0.3">
      <c r="A217" s="180" t="s">
        <v>0</v>
      </c>
      <c r="B217" s="181" t="s">
        <v>1676</v>
      </c>
      <c r="C217" s="182" t="s">
        <v>1</v>
      </c>
      <c r="D217" s="190" t="s">
        <v>1584</v>
      </c>
      <c r="E217" s="184" t="s">
        <v>181</v>
      </c>
      <c r="F217" s="203">
        <v>2</v>
      </c>
      <c r="G217" s="186"/>
      <c r="H217" s="187">
        <f>ROUND(G217*F217,2)</f>
        <v>0</v>
      </c>
    </row>
    <row r="218" spans="1:8" ht="30.25" customHeight="1" x14ac:dyDescent="0.35">
      <c r="A218" s="241"/>
      <c r="B218" s="175"/>
      <c r="C218" s="234" t="s">
        <v>201</v>
      </c>
      <c r="D218" s="177"/>
      <c r="E218" s="235"/>
      <c r="F218" s="178" t="s">
        <v>173</v>
      </c>
      <c r="G218" s="170"/>
      <c r="H218" s="179"/>
    </row>
    <row r="219" spans="1:8" s="435" customFormat="1" ht="45" customHeight="1" x14ac:dyDescent="0.3">
      <c r="A219" s="180" t="s">
        <v>230</v>
      </c>
      <c r="B219" s="181" t="s">
        <v>1677</v>
      </c>
      <c r="C219" s="81" t="s">
        <v>1061</v>
      </c>
      <c r="D219" s="83" t="s">
        <v>1060</v>
      </c>
      <c r="E219" s="184" t="s">
        <v>181</v>
      </c>
      <c r="F219" s="203">
        <v>4</v>
      </c>
      <c r="G219" s="186"/>
      <c r="H219" s="187">
        <f>ROUND(G219*F219,2)</f>
        <v>0</v>
      </c>
    </row>
    <row r="220" spans="1:8" ht="30.25" customHeight="1" x14ac:dyDescent="0.35">
      <c r="A220" s="163"/>
      <c r="B220" s="242"/>
      <c r="C220" s="234" t="s">
        <v>202</v>
      </c>
      <c r="D220" s="177"/>
      <c r="E220" s="237"/>
      <c r="F220" s="178" t="s">
        <v>173</v>
      </c>
      <c r="G220" s="170"/>
      <c r="H220" s="179"/>
    </row>
    <row r="221" spans="1:8" s="435" customFormat="1" ht="30.25" customHeight="1" x14ac:dyDescent="0.35">
      <c r="A221" s="195" t="s">
        <v>242</v>
      </c>
      <c r="B221" s="181" t="s">
        <v>1678</v>
      </c>
      <c r="C221" s="182" t="s">
        <v>147</v>
      </c>
      <c r="D221" s="190" t="s">
        <v>1535</v>
      </c>
      <c r="E221" s="184"/>
      <c r="F221" s="178" t="s">
        <v>173</v>
      </c>
      <c r="G221" s="170"/>
      <c r="H221" s="179"/>
    </row>
    <row r="222" spans="1:8" s="435" customFormat="1" ht="30.25" customHeight="1" x14ac:dyDescent="0.3">
      <c r="A222" s="195" t="s">
        <v>243</v>
      </c>
      <c r="B222" s="189" t="s">
        <v>350</v>
      </c>
      <c r="C222" s="182" t="s">
        <v>884</v>
      </c>
      <c r="D222" s="190"/>
      <c r="E222" s="184" t="s">
        <v>178</v>
      </c>
      <c r="F222" s="185">
        <v>25</v>
      </c>
      <c r="G222" s="186"/>
      <c r="H222" s="187">
        <f>ROUND(G222*F222,2)</f>
        <v>0</v>
      </c>
    </row>
    <row r="223" spans="1:8" s="435" customFormat="1" ht="30.25" customHeight="1" x14ac:dyDescent="0.3">
      <c r="A223" s="195" t="s">
        <v>244</v>
      </c>
      <c r="B223" s="189" t="s">
        <v>351</v>
      </c>
      <c r="C223" s="182" t="s">
        <v>885</v>
      </c>
      <c r="D223" s="190"/>
      <c r="E223" s="184" t="s">
        <v>178</v>
      </c>
      <c r="F223" s="185">
        <v>175</v>
      </c>
      <c r="G223" s="186"/>
      <c r="H223" s="187">
        <f>ROUND(G223*F223,2)</f>
        <v>0</v>
      </c>
    </row>
    <row r="224" spans="1:8" ht="11.25" customHeight="1" x14ac:dyDescent="0.35">
      <c r="A224" s="163"/>
      <c r="B224" s="175"/>
      <c r="C224" s="176"/>
      <c r="D224" s="177"/>
      <c r="E224" s="178"/>
      <c r="F224" s="178"/>
      <c r="G224" s="170"/>
      <c r="H224" s="179"/>
    </row>
    <row r="225" spans="1:8" ht="45" customHeight="1" thickBot="1" x14ac:dyDescent="0.4">
      <c r="A225" s="163"/>
      <c r="B225" s="219" t="str">
        <f>B171</f>
        <v>C</v>
      </c>
      <c r="C225" s="489" t="str">
        <f>C171</f>
        <v>THIN BITUMINOUS OVERLAY:  McDOWELL DRIVE FROM OAKDALE DRIVE TO WESTLUND WAY</v>
      </c>
      <c r="D225" s="490"/>
      <c r="E225" s="490"/>
      <c r="F225" s="491"/>
      <c r="G225" s="232" t="s">
        <v>1650</v>
      </c>
      <c r="H225" s="233">
        <f>SUM(H171:H224)</f>
        <v>0</v>
      </c>
    </row>
    <row r="226" spans="1:8" s="439" customFormat="1" ht="45" customHeight="1" thickTop="1" x14ac:dyDescent="0.3">
      <c r="A226" s="223"/>
      <c r="B226" s="243" t="s">
        <v>38</v>
      </c>
      <c r="C226" s="492" t="s">
        <v>1679</v>
      </c>
      <c r="D226" s="493"/>
      <c r="E226" s="493"/>
      <c r="F226" s="494"/>
      <c r="G226" s="223"/>
      <c r="H226" s="174"/>
    </row>
    <row r="227" spans="1:8" ht="30.25" customHeight="1" x14ac:dyDescent="0.35">
      <c r="A227" s="163"/>
      <c r="B227" s="175"/>
      <c r="C227" s="176" t="s">
        <v>196</v>
      </c>
      <c r="D227" s="177"/>
      <c r="E227" s="178" t="s">
        <v>173</v>
      </c>
      <c r="F227" s="178" t="s">
        <v>173</v>
      </c>
      <c r="G227" s="163" t="s">
        <v>173</v>
      </c>
      <c r="H227" s="179"/>
    </row>
    <row r="228" spans="1:8" s="435" customFormat="1" ht="30.25" customHeight="1" x14ac:dyDescent="0.3">
      <c r="A228" s="180" t="s">
        <v>439</v>
      </c>
      <c r="B228" s="181" t="s">
        <v>444</v>
      </c>
      <c r="C228" s="182" t="s">
        <v>104</v>
      </c>
      <c r="D228" s="183" t="s">
        <v>1293</v>
      </c>
      <c r="E228" s="184" t="s">
        <v>179</v>
      </c>
      <c r="F228" s="185">
        <v>5</v>
      </c>
      <c r="G228" s="186"/>
      <c r="H228" s="187">
        <f t="shared" ref="H228" si="25">ROUND(G228*F228,2)</f>
        <v>0</v>
      </c>
    </row>
    <row r="229" spans="1:8" s="435" customFormat="1" ht="30" customHeight="1" x14ac:dyDescent="0.35">
      <c r="A229" s="188" t="s">
        <v>250</v>
      </c>
      <c r="B229" s="181" t="s">
        <v>122</v>
      </c>
      <c r="C229" s="182" t="s">
        <v>319</v>
      </c>
      <c r="D229" s="183" t="s">
        <v>1293</v>
      </c>
      <c r="E229" s="184"/>
      <c r="F229" s="178" t="s">
        <v>173</v>
      </c>
      <c r="G229" s="170"/>
      <c r="H229" s="179"/>
    </row>
    <row r="230" spans="1:8" s="435" customFormat="1" ht="30.25" customHeight="1" x14ac:dyDescent="0.3">
      <c r="A230" s="188" t="s">
        <v>1122</v>
      </c>
      <c r="B230" s="189" t="s">
        <v>350</v>
      </c>
      <c r="C230" s="182" t="s">
        <v>1652</v>
      </c>
      <c r="D230" s="190" t="s">
        <v>173</v>
      </c>
      <c r="E230" s="184" t="s">
        <v>179</v>
      </c>
      <c r="F230" s="185">
        <v>5</v>
      </c>
      <c r="G230" s="186"/>
      <c r="H230" s="187">
        <f>ROUND(G230*F230,2)</f>
        <v>0</v>
      </c>
    </row>
    <row r="231" spans="1:8" s="435" customFormat="1" ht="30.25" customHeight="1" x14ac:dyDescent="0.3">
      <c r="A231" s="180" t="s">
        <v>252</v>
      </c>
      <c r="B231" s="181" t="s">
        <v>124</v>
      </c>
      <c r="C231" s="182" t="s">
        <v>108</v>
      </c>
      <c r="D231" s="183" t="s">
        <v>1293</v>
      </c>
      <c r="E231" s="184" t="s">
        <v>178</v>
      </c>
      <c r="F231" s="185">
        <v>125</v>
      </c>
      <c r="G231" s="186"/>
      <c r="H231" s="187">
        <f t="shared" ref="H231" si="26">ROUND(G231*F231,2)</f>
        <v>0</v>
      </c>
    </row>
    <row r="232" spans="1:8" ht="30.25" customHeight="1" x14ac:dyDescent="0.35">
      <c r="A232" s="163"/>
      <c r="B232" s="175"/>
      <c r="C232" s="234" t="s">
        <v>1665</v>
      </c>
      <c r="D232" s="177"/>
      <c r="E232" s="235"/>
      <c r="F232" s="178" t="s">
        <v>173</v>
      </c>
      <c r="G232" s="170"/>
      <c r="H232" s="179"/>
    </row>
    <row r="233" spans="1:8" s="435" customFormat="1" ht="30.25" customHeight="1" x14ac:dyDescent="0.35">
      <c r="A233" s="195" t="s">
        <v>371</v>
      </c>
      <c r="B233" s="181" t="s">
        <v>125</v>
      </c>
      <c r="C233" s="182" t="s">
        <v>316</v>
      </c>
      <c r="D233" s="183" t="s">
        <v>1293</v>
      </c>
      <c r="E233" s="184"/>
      <c r="F233" s="178" t="s">
        <v>173</v>
      </c>
      <c r="G233" s="170"/>
      <c r="H233" s="179"/>
    </row>
    <row r="234" spans="1:8" s="435" customFormat="1" ht="30.25" customHeight="1" x14ac:dyDescent="0.3">
      <c r="A234" s="195" t="s">
        <v>262</v>
      </c>
      <c r="B234" s="189" t="s">
        <v>350</v>
      </c>
      <c r="C234" s="182" t="s">
        <v>318</v>
      </c>
      <c r="D234" s="190" t="s">
        <v>173</v>
      </c>
      <c r="E234" s="184" t="s">
        <v>178</v>
      </c>
      <c r="F234" s="185">
        <v>10</v>
      </c>
      <c r="G234" s="186"/>
      <c r="H234" s="187">
        <f>ROUND(G234*F234,2)</f>
        <v>0</v>
      </c>
    </row>
    <row r="235" spans="1:8" s="435" customFormat="1" ht="30.25" customHeight="1" x14ac:dyDescent="0.35">
      <c r="A235" s="195" t="s">
        <v>276</v>
      </c>
      <c r="B235" s="181" t="s">
        <v>1680</v>
      </c>
      <c r="C235" s="182" t="s">
        <v>463</v>
      </c>
      <c r="D235" s="190" t="s">
        <v>1312</v>
      </c>
      <c r="E235" s="184"/>
      <c r="F235" s="178" t="s">
        <v>173</v>
      </c>
      <c r="G235" s="170"/>
      <c r="H235" s="179"/>
    </row>
    <row r="236" spans="1:8" s="435" customFormat="1" ht="45" customHeight="1" x14ac:dyDescent="0.3">
      <c r="A236" s="195" t="s">
        <v>289</v>
      </c>
      <c r="B236" s="189" t="s">
        <v>350</v>
      </c>
      <c r="C236" s="182" t="s">
        <v>1654</v>
      </c>
      <c r="D236" s="190" t="s">
        <v>173</v>
      </c>
      <c r="E236" s="184" t="s">
        <v>178</v>
      </c>
      <c r="F236" s="185">
        <v>10</v>
      </c>
      <c r="G236" s="186"/>
      <c r="H236" s="187">
        <f>ROUND(G236*F236,2)</f>
        <v>0</v>
      </c>
    </row>
    <row r="237" spans="1:8" s="435" customFormat="1" ht="30.25" customHeight="1" x14ac:dyDescent="0.35">
      <c r="A237" s="195" t="s">
        <v>301</v>
      </c>
      <c r="B237" s="181" t="s">
        <v>1681</v>
      </c>
      <c r="C237" s="182" t="s">
        <v>161</v>
      </c>
      <c r="D237" s="190" t="s">
        <v>920</v>
      </c>
      <c r="E237" s="184"/>
      <c r="F237" s="178" t="s">
        <v>173</v>
      </c>
      <c r="G237" s="170"/>
      <c r="H237" s="179"/>
    </row>
    <row r="238" spans="1:8" s="435" customFormat="1" ht="30.25" customHeight="1" x14ac:dyDescent="0.3">
      <c r="A238" s="195" t="s">
        <v>302</v>
      </c>
      <c r="B238" s="189" t="s">
        <v>350</v>
      </c>
      <c r="C238" s="182" t="s">
        <v>189</v>
      </c>
      <c r="D238" s="190" t="s">
        <v>173</v>
      </c>
      <c r="E238" s="184" t="s">
        <v>181</v>
      </c>
      <c r="F238" s="185">
        <v>5</v>
      </c>
      <c r="G238" s="186"/>
      <c r="H238" s="187">
        <f>ROUND(G238*F238,2)</f>
        <v>0</v>
      </c>
    </row>
    <row r="239" spans="1:8" s="435" customFormat="1" ht="30.25" customHeight="1" x14ac:dyDescent="0.35">
      <c r="A239" s="195" t="s">
        <v>304</v>
      </c>
      <c r="B239" s="181" t="s">
        <v>1682</v>
      </c>
      <c r="C239" s="182" t="s">
        <v>162</v>
      </c>
      <c r="D239" s="190" t="s">
        <v>920</v>
      </c>
      <c r="E239" s="184"/>
      <c r="F239" s="178" t="s">
        <v>173</v>
      </c>
      <c r="G239" s="170"/>
      <c r="H239" s="179"/>
    </row>
    <row r="240" spans="1:8" s="435" customFormat="1" ht="30.25" customHeight="1" x14ac:dyDescent="0.3">
      <c r="A240" s="195" t="s">
        <v>305</v>
      </c>
      <c r="B240" s="189" t="s">
        <v>350</v>
      </c>
      <c r="C240" s="182" t="s">
        <v>187</v>
      </c>
      <c r="D240" s="190" t="s">
        <v>173</v>
      </c>
      <c r="E240" s="184" t="s">
        <v>181</v>
      </c>
      <c r="F240" s="185">
        <v>5</v>
      </c>
      <c r="G240" s="186"/>
      <c r="H240" s="187">
        <f>ROUND(G240*F240,2)</f>
        <v>0</v>
      </c>
    </row>
    <row r="241" spans="1:8" s="435" customFormat="1" ht="30.25" customHeight="1" x14ac:dyDescent="0.35">
      <c r="A241" s="195" t="s">
        <v>814</v>
      </c>
      <c r="B241" s="181" t="s">
        <v>1683</v>
      </c>
      <c r="C241" s="182" t="s">
        <v>339</v>
      </c>
      <c r="D241" s="190" t="s">
        <v>917</v>
      </c>
      <c r="E241" s="184"/>
      <c r="F241" s="178" t="s">
        <v>173</v>
      </c>
      <c r="G241" s="170"/>
      <c r="H241" s="179"/>
    </row>
    <row r="242" spans="1:8" s="435" customFormat="1" ht="30.25" customHeight="1" x14ac:dyDescent="0.3">
      <c r="A242" s="195" t="s">
        <v>818</v>
      </c>
      <c r="B242" s="189" t="s">
        <v>350</v>
      </c>
      <c r="C242" s="182" t="s">
        <v>402</v>
      </c>
      <c r="D242" s="190" t="s">
        <v>173</v>
      </c>
      <c r="E242" s="184" t="s">
        <v>182</v>
      </c>
      <c r="F242" s="185">
        <v>75</v>
      </c>
      <c r="G242" s="186"/>
      <c r="H242" s="187">
        <f>ROUND(G242*F242,2)</f>
        <v>0</v>
      </c>
    </row>
    <row r="243" spans="1:8" s="435" customFormat="1" ht="30.25" customHeight="1" x14ac:dyDescent="0.35">
      <c r="A243" s="195" t="s">
        <v>824</v>
      </c>
      <c r="B243" s="181" t="s">
        <v>1684</v>
      </c>
      <c r="C243" s="182" t="s">
        <v>341</v>
      </c>
      <c r="D243" s="190" t="s">
        <v>917</v>
      </c>
      <c r="E243" s="184"/>
      <c r="F243" s="178" t="s">
        <v>173</v>
      </c>
      <c r="G243" s="170"/>
      <c r="H243" s="179"/>
    </row>
    <row r="244" spans="1:8" s="435" customFormat="1" ht="45" customHeight="1" x14ac:dyDescent="0.3">
      <c r="A244" s="195" t="s">
        <v>839</v>
      </c>
      <c r="B244" s="189" t="s">
        <v>350</v>
      </c>
      <c r="C244" s="182" t="s">
        <v>1658</v>
      </c>
      <c r="D244" s="190" t="s">
        <v>345</v>
      </c>
      <c r="E244" s="184" t="s">
        <v>182</v>
      </c>
      <c r="F244" s="185">
        <v>10</v>
      </c>
      <c r="G244" s="186"/>
      <c r="H244" s="187">
        <f>ROUND(G244*F244,2)</f>
        <v>0</v>
      </c>
    </row>
    <row r="245" spans="1:8" s="435" customFormat="1" ht="45" customHeight="1" x14ac:dyDescent="0.3">
      <c r="A245" s="195" t="s">
        <v>1161</v>
      </c>
      <c r="B245" s="189" t="s">
        <v>351</v>
      </c>
      <c r="C245" s="182" t="s">
        <v>1659</v>
      </c>
      <c r="D245" s="190" t="s">
        <v>346</v>
      </c>
      <c r="E245" s="184" t="s">
        <v>182</v>
      </c>
      <c r="F245" s="185">
        <v>65</v>
      </c>
      <c r="G245" s="186"/>
      <c r="H245" s="187">
        <f>ROUND(G245*F245,2)</f>
        <v>0</v>
      </c>
    </row>
    <row r="246" spans="1:8" s="435" customFormat="1" ht="45" customHeight="1" x14ac:dyDescent="0.3">
      <c r="A246" s="195" t="s">
        <v>475</v>
      </c>
      <c r="B246" s="181" t="s">
        <v>1685</v>
      </c>
      <c r="C246" s="182" t="s">
        <v>165</v>
      </c>
      <c r="D246" s="190" t="s">
        <v>731</v>
      </c>
      <c r="E246" s="184" t="s">
        <v>178</v>
      </c>
      <c r="F246" s="185">
        <v>25</v>
      </c>
      <c r="G246" s="186"/>
      <c r="H246" s="187">
        <f>ROUND(G246*F246,2)</f>
        <v>0</v>
      </c>
    </row>
    <row r="247" spans="1:8" s="435" customFormat="1" ht="30.25" customHeight="1" x14ac:dyDescent="0.35">
      <c r="A247" s="195" t="s">
        <v>476</v>
      </c>
      <c r="B247" s="181" t="s">
        <v>1686</v>
      </c>
      <c r="C247" s="182" t="s">
        <v>362</v>
      </c>
      <c r="D247" s="204" t="s">
        <v>1629</v>
      </c>
      <c r="E247" s="184"/>
      <c r="F247" s="178" t="s">
        <v>173</v>
      </c>
      <c r="G247" s="170"/>
      <c r="H247" s="179"/>
    </row>
    <row r="248" spans="1:8" s="435" customFormat="1" ht="30.25" customHeight="1" x14ac:dyDescent="0.35">
      <c r="A248" s="195" t="s">
        <v>477</v>
      </c>
      <c r="B248" s="189" t="s">
        <v>350</v>
      </c>
      <c r="C248" s="182" t="s">
        <v>363</v>
      </c>
      <c r="D248" s="190"/>
      <c r="E248" s="184"/>
      <c r="F248" s="178" t="s">
        <v>173</v>
      </c>
      <c r="G248" s="170"/>
      <c r="H248" s="179"/>
    </row>
    <row r="249" spans="1:8" s="435" customFormat="1" ht="30.25" customHeight="1" x14ac:dyDescent="0.3">
      <c r="A249" s="195" t="s">
        <v>1588</v>
      </c>
      <c r="B249" s="196" t="s">
        <v>699</v>
      </c>
      <c r="C249" s="182" t="s">
        <v>1589</v>
      </c>
      <c r="D249" s="190"/>
      <c r="E249" s="184" t="s">
        <v>180</v>
      </c>
      <c r="F249" s="185">
        <v>135</v>
      </c>
      <c r="G249" s="186"/>
      <c r="H249" s="187">
        <f>ROUND(G249*F249,2)</f>
        <v>0</v>
      </c>
    </row>
    <row r="250" spans="1:8" s="435" customFormat="1" ht="30.25" customHeight="1" x14ac:dyDescent="0.35">
      <c r="A250" s="195" t="s">
        <v>480</v>
      </c>
      <c r="B250" s="189" t="s">
        <v>351</v>
      </c>
      <c r="C250" s="182" t="s">
        <v>364</v>
      </c>
      <c r="D250" s="190"/>
      <c r="E250" s="184"/>
      <c r="F250" s="178" t="s">
        <v>173</v>
      </c>
      <c r="G250" s="170"/>
      <c r="H250" s="179"/>
    </row>
    <row r="251" spans="1:8" s="435" customFormat="1" ht="30.25" customHeight="1" x14ac:dyDescent="0.3">
      <c r="A251" s="195" t="s">
        <v>1592</v>
      </c>
      <c r="B251" s="196" t="s">
        <v>699</v>
      </c>
      <c r="C251" s="182" t="s">
        <v>1589</v>
      </c>
      <c r="D251" s="190"/>
      <c r="E251" s="184" t="s">
        <v>180</v>
      </c>
      <c r="F251" s="185">
        <v>10</v>
      </c>
      <c r="G251" s="186"/>
      <c r="H251" s="187">
        <f>ROUND(G251*F251,2)</f>
        <v>0</v>
      </c>
    </row>
    <row r="252" spans="1:8" ht="30.25" customHeight="1" x14ac:dyDescent="0.35">
      <c r="A252" s="163"/>
      <c r="B252" s="236"/>
      <c r="C252" s="234" t="s">
        <v>199</v>
      </c>
      <c r="D252" s="177"/>
      <c r="E252" s="237"/>
      <c r="F252" s="178" t="s">
        <v>173</v>
      </c>
      <c r="G252" s="170"/>
      <c r="H252" s="179"/>
    </row>
    <row r="253" spans="1:8" s="435" customFormat="1" ht="30.25" customHeight="1" x14ac:dyDescent="0.3">
      <c r="A253" s="180" t="s">
        <v>547</v>
      </c>
      <c r="B253" s="244" t="s">
        <v>1687</v>
      </c>
      <c r="C253" s="245" t="s">
        <v>98</v>
      </c>
      <c r="D253" s="246" t="s">
        <v>735</v>
      </c>
      <c r="E253" s="247" t="s">
        <v>182</v>
      </c>
      <c r="F253" s="248">
        <v>350</v>
      </c>
      <c r="G253" s="249"/>
      <c r="H253" s="250">
        <f>ROUND(G253*F253,2)</f>
        <v>0</v>
      </c>
    </row>
    <row r="254" spans="1:8" ht="30.25" customHeight="1" x14ac:dyDescent="0.35">
      <c r="A254" s="241"/>
      <c r="B254" s="175"/>
      <c r="C254" s="234" t="s">
        <v>201</v>
      </c>
      <c r="D254" s="177"/>
      <c r="E254" s="235"/>
      <c r="F254" s="178" t="s">
        <v>173</v>
      </c>
      <c r="G254" s="170"/>
      <c r="H254" s="179"/>
    </row>
    <row r="255" spans="1:8" s="435" customFormat="1" ht="32.15" customHeight="1" x14ac:dyDescent="0.3">
      <c r="A255" s="180" t="s">
        <v>230</v>
      </c>
      <c r="B255" s="181" t="s">
        <v>1688</v>
      </c>
      <c r="C255" s="81" t="s">
        <v>1061</v>
      </c>
      <c r="D255" s="83" t="s">
        <v>1060</v>
      </c>
      <c r="E255" s="184" t="s">
        <v>181</v>
      </c>
      <c r="F255" s="203">
        <v>2</v>
      </c>
      <c r="G255" s="186"/>
      <c r="H255" s="187">
        <f>ROUND(G255*F255,2)</f>
        <v>0</v>
      </c>
    </row>
    <row r="256" spans="1:8" s="435" customFormat="1" ht="30.25" customHeight="1" x14ac:dyDescent="0.35">
      <c r="A256" s="191"/>
      <c r="B256" s="202"/>
      <c r="C256" s="193" t="s">
        <v>202</v>
      </c>
      <c r="D256" s="194"/>
      <c r="E256" s="194"/>
      <c r="F256" s="178" t="s">
        <v>173</v>
      </c>
      <c r="G256" s="170"/>
      <c r="H256" s="179"/>
    </row>
    <row r="257" spans="1:8" s="435" customFormat="1" ht="30.25" customHeight="1" x14ac:dyDescent="0.35">
      <c r="A257" s="195" t="s">
        <v>242</v>
      </c>
      <c r="B257" s="181" t="s">
        <v>1689</v>
      </c>
      <c r="C257" s="182" t="s">
        <v>147</v>
      </c>
      <c r="D257" s="190" t="s">
        <v>1535</v>
      </c>
      <c r="E257" s="184"/>
      <c r="F257" s="178" t="s">
        <v>173</v>
      </c>
      <c r="G257" s="170"/>
      <c r="H257" s="179"/>
    </row>
    <row r="258" spans="1:8" s="435" customFormat="1" ht="30.25" customHeight="1" x14ac:dyDescent="0.3">
      <c r="A258" s="195" t="s">
        <v>243</v>
      </c>
      <c r="B258" s="189" t="s">
        <v>350</v>
      </c>
      <c r="C258" s="182" t="s">
        <v>884</v>
      </c>
      <c r="D258" s="190"/>
      <c r="E258" s="184" t="s">
        <v>178</v>
      </c>
      <c r="F258" s="185">
        <v>25</v>
      </c>
      <c r="G258" s="186"/>
      <c r="H258" s="187">
        <f>ROUND(G258*F258,2)</f>
        <v>0</v>
      </c>
    </row>
    <row r="259" spans="1:8" s="435" customFormat="1" ht="30.25" customHeight="1" x14ac:dyDescent="0.3">
      <c r="A259" s="195" t="s">
        <v>244</v>
      </c>
      <c r="B259" s="189" t="s">
        <v>351</v>
      </c>
      <c r="C259" s="182" t="s">
        <v>885</v>
      </c>
      <c r="D259" s="190"/>
      <c r="E259" s="184" t="s">
        <v>178</v>
      </c>
      <c r="F259" s="185">
        <v>100</v>
      </c>
      <c r="G259" s="186"/>
      <c r="H259" s="187">
        <f>ROUND(G259*F259,2)</f>
        <v>0</v>
      </c>
    </row>
    <row r="260" spans="1:8" ht="9.75" customHeight="1" x14ac:dyDescent="0.35">
      <c r="A260" s="163"/>
      <c r="B260" s="251"/>
      <c r="C260" s="252"/>
      <c r="D260" s="253"/>
      <c r="E260" s="254"/>
      <c r="F260" s="255"/>
      <c r="G260" s="256"/>
      <c r="H260" s="257"/>
    </row>
    <row r="261" spans="1:8" s="441" customFormat="1" ht="45" customHeight="1" thickBot="1" x14ac:dyDescent="0.35">
      <c r="A261" s="223"/>
      <c r="B261" s="219" t="str">
        <f>B226</f>
        <v>D</v>
      </c>
      <c r="C261" s="489" t="str">
        <f>C226</f>
        <v>THIN BITUMINOUS OVERLAY:  ALENBROOK BAY (NORTH LEG) FROM END TO OAKDALE DRIVE</v>
      </c>
      <c r="D261" s="490"/>
      <c r="E261" s="490"/>
      <c r="F261" s="491"/>
      <c r="G261" s="232" t="s">
        <v>1650</v>
      </c>
      <c r="H261" s="233">
        <f>SUM(H226:H260)</f>
        <v>0</v>
      </c>
    </row>
    <row r="262" spans="1:8" s="443" customFormat="1" ht="45" customHeight="1" thickTop="1" x14ac:dyDescent="0.3">
      <c r="A262" s="258"/>
      <c r="B262" s="243" t="s">
        <v>610</v>
      </c>
      <c r="C262" s="510" t="s">
        <v>1690</v>
      </c>
      <c r="D262" s="511"/>
      <c r="E262" s="511"/>
      <c r="F262" s="512"/>
      <c r="G262" s="259"/>
      <c r="H262" s="260"/>
    </row>
    <row r="263" spans="1:8" s="435" customFormat="1" ht="30.25" customHeight="1" x14ac:dyDescent="0.35">
      <c r="A263" s="191"/>
      <c r="B263" s="202"/>
      <c r="C263" s="193" t="s">
        <v>196</v>
      </c>
      <c r="D263" s="261"/>
      <c r="E263" s="261"/>
      <c r="F263" s="178" t="s">
        <v>173</v>
      </c>
      <c r="G263" s="170" t="s">
        <v>173</v>
      </c>
      <c r="H263" s="179"/>
    </row>
    <row r="264" spans="1:8" s="435" customFormat="1" ht="30.25" customHeight="1" x14ac:dyDescent="0.3">
      <c r="A264" s="180" t="s">
        <v>439</v>
      </c>
      <c r="B264" s="181" t="s">
        <v>129</v>
      </c>
      <c r="C264" s="182" t="s">
        <v>104</v>
      </c>
      <c r="D264" s="183" t="s">
        <v>1293</v>
      </c>
      <c r="E264" s="184" t="s">
        <v>179</v>
      </c>
      <c r="F264" s="185">
        <v>330</v>
      </c>
      <c r="G264" s="186"/>
      <c r="H264" s="187">
        <f>ROUND(G264*F264,2)</f>
        <v>0</v>
      </c>
    </row>
    <row r="265" spans="1:8" s="435" customFormat="1" ht="30.25" customHeight="1" x14ac:dyDescent="0.3">
      <c r="A265" s="188" t="s">
        <v>247</v>
      </c>
      <c r="B265" s="181" t="s">
        <v>130</v>
      </c>
      <c r="C265" s="182" t="s">
        <v>93</v>
      </c>
      <c r="D265" s="183" t="s">
        <v>1294</v>
      </c>
      <c r="E265" s="184" t="s">
        <v>178</v>
      </c>
      <c r="F265" s="185">
        <v>580</v>
      </c>
      <c r="G265" s="186"/>
      <c r="H265" s="187">
        <f>ROUND(G265*F265,2)</f>
        <v>0</v>
      </c>
    </row>
    <row r="266" spans="1:8" s="435" customFormat="1" ht="30.25" customHeight="1" x14ac:dyDescent="0.35">
      <c r="A266" s="188" t="s">
        <v>249</v>
      </c>
      <c r="B266" s="181" t="s">
        <v>131</v>
      </c>
      <c r="C266" s="182" t="s">
        <v>1077</v>
      </c>
      <c r="D266" s="183" t="s">
        <v>1294</v>
      </c>
      <c r="E266" s="184"/>
      <c r="F266" s="178" t="s">
        <v>173</v>
      </c>
      <c r="G266" s="170"/>
      <c r="H266" s="179"/>
    </row>
    <row r="267" spans="1:8" s="435" customFormat="1" ht="30.25" customHeight="1" x14ac:dyDescent="0.3">
      <c r="A267" s="188" t="s">
        <v>1079</v>
      </c>
      <c r="B267" s="189" t="s">
        <v>350</v>
      </c>
      <c r="C267" s="182" t="s">
        <v>1080</v>
      </c>
      <c r="D267" s="190" t="s">
        <v>173</v>
      </c>
      <c r="E267" s="184" t="s">
        <v>180</v>
      </c>
      <c r="F267" s="185">
        <v>450</v>
      </c>
      <c r="G267" s="186"/>
      <c r="H267" s="187">
        <f>ROUND(G267*F267,2)</f>
        <v>0</v>
      </c>
    </row>
    <row r="268" spans="1:8" s="435" customFormat="1" ht="45" customHeight="1" x14ac:dyDescent="0.35">
      <c r="A268" s="188" t="s">
        <v>250</v>
      </c>
      <c r="B268" s="181" t="s">
        <v>132</v>
      </c>
      <c r="C268" s="182" t="s">
        <v>319</v>
      </c>
      <c r="D268" s="183" t="s">
        <v>1293</v>
      </c>
      <c r="E268" s="184"/>
      <c r="F268" s="178" t="s">
        <v>173</v>
      </c>
      <c r="G268" s="170"/>
      <c r="H268" s="179"/>
    </row>
    <row r="269" spans="1:8" s="435" customFormat="1" ht="45" customHeight="1" x14ac:dyDescent="0.3">
      <c r="A269" s="188" t="s">
        <v>1110</v>
      </c>
      <c r="B269" s="189" t="s">
        <v>350</v>
      </c>
      <c r="C269" s="182" t="s">
        <v>1111</v>
      </c>
      <c r="D269" s="190" t="s">
        <v>173</v>
      </c>
      <c r="E269" s="184" t="s">
        <v>179</v>
      </c>
      <c r="F269" s="185">
        <v>90</v>
      </c>
      <c r="G269" s="186"/>
      <c r="H269" s="187">
        <f>ROUND(G269*F269,2)</f>
        <v>0</v>
      </c>
    </row>
    <row r="270" spans="1:8" s="435" customFormat="1" ht="30.25" customHeight="1" x14ac:dyDescent="0.3">
      <c r="A270" s="180" t="s">
        <v>252</v>
      </c>
      <c r="B270" s="181" t="s">
        <v>133</v>
      </c>
      <c r="C270" s="182" t="s">
        <v>108</v>
      </c>
      <c r="D270" s="183" t="s">
        <v>1293</v>
      </c>
      <c r="E270" s="184" t="s">
        <v>178</v>
      </c>
      <c r="F270" s="185">
        <v>210</v>
      </c>
      <c r="G270" s="186"/>
      <c r="H270" s="187">
        <f>ROUND(G270*F270,2)</f>
        <v>0</v>
      </c>
    </row>
    <row r="271" spans="1:8" s="435" customFormat="1" ht="30.25" customHeight="1" x14ac:dyDescent="0.35">
      <c r="A271" s="188" t="s">
        <v>259</v>
      </c>
      <c r="B271" s="181" t="s">
        <v>134</v>
      </c>
      <c r="C271" s="182" t="s">
        <v>1123</v>
      </c>
      <c r="D271" s="183" t="s">
        <v>1124</v>
      </c>
      <c r="E271" s="184"/>
      <c r="F271" s="178" t="s">
        <v>173</v>
      </c>
      <c r="G271" s="170"/>
      <c r="H271" s="179"/>
    </row>
    <row r="272" spans="1:8" s="435" customFormat="1" ht="30.25" customHeight="1" x14ac:dyDescent="0.3">
      <c r="A272" s="188" t="s">
        <v>1127</v>
      </c>
      <c r="B272" s="189" t="s">
        <v>350</v>
      </c>
      <c r="C272" s="182" t="s">
        <v>1128</v>
      </c>
      <c r="D272" s="190" t="s">
        <v>173</v>
      </c>
      <c r="E272" s="184" t="s">
        <v>178</v>
      </c>
      <c r="F272" s="185">
        <v>580</v>
      </c>
      <c r="G272" s="186"/>
      <c r="H272" s="187">
        <f>ROUND(G272*F272,2)</f>
        <v>0</v>
      </c>
    </row>
    <row r="273" spans="1:8" s="435" customFormat="1" ht="30.25" customHeight="1" x14ac:dyDescent="0.35">
      <c r="A273" s="188" t="s">
        <v>1131</v>
      </c>
      <c r="B273" s="181" t="s">
        <v>39</v>
      </c>
      <c r="C273" s="182" t="s">
        <v>728</v>
      </c>
      <c r="D273" s="190" t="s">
        <v>1132</v>
      </c>
      <c r="E273" s="184"/>
      <c r="F273" s="178" t="s">
        <v>173</v>
      </c>
      <c r="G273" s="170"/>
      <c r="H273" s="179"/>
    </row>
    <row r="274" spans="1:8" s="435" customFormat="1" ht="30.25" customHeight="1" x14ac:dyDescent="0.3">
      <c r="A274" s="188" t="s">
        <v>1133</v>
      </c>
      <c r="B274" s="189" t="s">
        <v>350</v>
      </c>
      <c r="C274" s="182" t="s">
        <v>1134</v>
      </c>
      <c r="D274" s="190" t="s">
        <v>173</v>
      </c>
      <c r="E274" s="184" t="s">
        <v>178</v>
      </c>
      <c r="F274" s="185">
        <v>580</v>
      </c>
      <c r="G274" s="186"/>
      <c r="H274" s="187">
        <f>ROUND(G274*F274,2)</f>
        <v>0</v>
      </c>
    </row>
    <row r="275" spans="1:8" s="435" customFormat="1" ht="30.25" customHeight="1" x14ac:dyDescent="0.35">
      <c r="A275" s="191"/>
      <c r="B275" s="192"/>
      <c r="C275" s="193" t="s">
        <v>1587</v>
      </c>
      <c r="D275" s="194"/>
      <c r="E275" s="194"/>
      <c r="F275" s="178" t="s">
        <v>173</v>
      </c>
      <c r="G275" s="170"/>
      <c r="H275" s="179"/>
    </row>
    <row r="276" spans="1:8" s="435" customFormat="1" ht="30.25" customHeight="1" x14ac:dyDescent="0.35">
      <c r="A276" s="195" t="s">
        <v>371</v>
      </c>
      <c r="B276" s="181" t="s">
        <v>40</v>
      </c>
      <c r="C276" s="182" t="s">
        <v>316</v>
      </c>
      <c r="D276" s="183" t="s">
        <v>1293</v>
      </c>
      <c r="E276" s="184"/>
      <c r="F276" s="178" t="s">
        <v>173</v>
      </c>
      <c r="G276" s="170"/>
      <c r="H276" s="179"/>
    </row>
    <row r="277" spans="1:8" s="435" customFormat="1" ht="30.25" customHeight="1" x14ac:dyDescent="0.3">
      <c r="A277" s="195" t="s">
        <v>442</v>
      </c>
      <c r="B277" s="189" t="s">
        <v>350</v>
      </c>
      <c r="C277" s="182" t="s">
        <v>317</v>
      </c>
      <c r="D277" s="190" t="s">
        <v>173</v>
      </c>
      <c r="E277" s="184" t="s">
        <v>178</v>
      </c>
      <c r="F277" s="185">
        <v>530</v>
      </c>
      <c r="G277" s="186"/>
      <c r="H277" s="187">
        <f>ROUND(G277*F277,2)</f>
        <v>0</v>
      </c>
    </row>
    <row r="278" spans="1:8" s="435" customFormat="1" ht="30.25" customHeight="1" x14ac:dyDescent="0.3">
      <c r="A278" s="195" t="s">
        <v>262</v>
      </c>
      <c r="B278" s="189" t="s">
        <v>351</v>
      </c>
      <c r="C278" s="182" t="s">
        <v>318</v>
      </c>
      <c r="D278" s="190" t="s">
        <v>173</v>
      </c>
      <c r="E278" s="184" t="s">
        <v>178</v>
      </c>
      <c r="F278" s="185">
        <v>20</v>
      </c>
      <c r="G278" s="186"/>
      <c r="H278" s="187">
        <f>ROUND(G278*F278,2)</f>
        <v>0</v>
      </c>
    </row>
    <row r="279" spans="1:8" s="435" customFormat="1" ht="30.25" customHeight="1" x14ac:dyDescent="0.35">
      <c r="A279" s="195" t="s">
        <v>301</v>
      </c>
      <c r="B279" s="181" t="s">
        <v>41</v>
      </c>
      <c r="C279" s="182" t="s">
        <v>161</v>
      </c>
      <c r="D279" s="190" t="s">
        <v>920</v>
      </c>
      <c r="E279" s="184"/>
      <c r="F279" s="178" t="s">
        <v>173</v>
      </c>
      <c r="G279" s="170"/>
      <c r="H279" s="179"/>
    </row>
    <row r="280" spans="1:8" s="435" customFormat="1" ht="30.25" customHeight="1" x14ac:dyDescent="0.3">
      <c r="A280" s="195" t="s">
        <v>302</v>
      </c>
      <c r="B280" s="189" t="s">
        <v>350</v>
      </c>
      <c r="C280" s="182" t="s">
        <v>189</v>
      </c>
      <c r="D280" s="190" t="s">
        <v>173</v>
      </c>
      <c r="E280" s="184" t="s">
        <v>181</v>
      </c>
      <c r="F280" s="185">
        <v>10</v>
      </c>
      <c r="G280" s="186"/>
      <c r="H280" s="187">
        <f>ROUND(G280*F280,2)</f>
        <v>0</v>
      </c>
    </row>
    <row r="281" spans="1:8" s="435" customFormat="1" ht="30.25" customHeight="1" x14ac:dyDescent="0.35">
      <c r="A281" s="195" t="s">
        <v>304</v>
      </c>
      <c r="B281" s="181" t="s">
        <v>42</v>
      </c>
      <c r="C281" s="182" t="s">
        <v>162</v>
      </c>
      <c r="D281" s="190" t="s">
        <v>920</v>
      </c>
      <c r="E281" s="184"/>
      <c r="F281" s="178" t="s">
        <v>173</v>
      </c>
      <c r="G281" s="170"/>
      <c r="H281" s="179"/>
    </row>
    <row r="282" spans="1:8" s="435" customFormat="1" ht="30.25" customHeight="1" x14ac:dyDescent="0.3">
      <c r="A282" s="195" t="s">
        <v>305</v>
      </c>
      <c r="B282" s="189" t="s">
        <v>350</v>
      </c>
      <c r="C282" s="182" t="s">
        <v>187</v>
      </c>
      <c r="D282" s="190" t="s">
        <v>173</v>
      </c>
      <c r="E282" s="184" t="s">
        <v>181</v>
      </c>
      <c r="F282" s="185">
        <v>50</v>
      </c>
      <c r="G282" s="186"/>
      <c r="H282" s="187">
        <f>ROUND(G282*F282,2)</f>
        <v>0</v>
      </c>
    </row>
    <row r="283" spans="1:8" s="435" customFormat="1" ht="30.25" customHeight="1" x14ac:dyDescent="0.35">
      <c r="A283" s="195" t="s">
        <v>804</v>
      </c>
      <c r="B283" s="209" t="s">
        <v>43</v>
      </c>
      <c r="C283" s="182" t="s">
        <v>335</v>
      </c>
      <c r="D283" s="190" t="s">
        <v>1330</v>
      </c>
      <c r="E283" s="184"/>
      <c r="F283" s="178" t="s">
        <v>173</v>
      </c>
      <c r="G283" s="170"/>
      <c r="H283" s="179"/>
    </row>
    <row r="284" spans="1:8" s="435" customFormat="1" ht="30.25" customHeight="1" x14ac:dyDescent="0.35">
      <c r="A284" s="195" t="s">
        <v>808</v>
      </c>
      <c r="B284" s="189" t="s">
        <v>1621</v>
      </c>
      <c r="C284" s="182" t="s">
        <v>1622</v>
      </c>
      <c r="D284" s="190" t="s">
        <v>397</v>
      </c>
      <c r="E284" s="184"/>
      <c r="F284" s="178" t="s">
        <v>173</v>
      </c>
      <c r="G284" s="170"/>
      <c r="H284" s="179"/>
    </row>
    <row r="285" spans="1:8" s="435" customFormat="1" ht="30.25" customHeight="1" x14ac:dyDescent="0.3">
      <c r="A285" s="195" t="s">
        <v>809</v>
      </c>
      <c r="B285" s="196" t="s">
        <v>699</v>
      </c>
      <c r="C285" s="182" t="s">
        <v>700</v>
      </c>
      <c r="D285" s="190"/>
      <c r="E285" s="184" t="s">
        <v>178</v>
      </c>
      <c r="F285" s="185">
        <v>5</v>
      </c>
      <c r="G285" s="186"/>
      <c r="H285" s="187">
        <f>ROUND(G285*F285,2)</f>
        <v>0</v>
      </c>
    </row>
    <row r="286" spans="1:8" s="435" customFormat="1" ht="30.25" customHeight="1" x14ac:dyDescent="0.3">
      <c r="A286" s="195" t="s">
        <v>810</v>
      </c>
      <c r="B286" s="196" t="s">
        <v>701</v>
      </c>
      <c r="C286" s="182" t="s">
        <v>702</v>
      </c>
      <c r="D286" s="190"/>
      <c r="E286" s="184" t="s">
        <v>178</v>
      </c>
      <c r="F286" s="185">
        <v>5</v>
      </c>
      <c r="G286" s="186"/>
      <c r="H286" s="187">
        <f>ROUND(G286*F286,2)</f>
        <v>0</v>
      </c>
    </row>
    <row r="287" spans="1:8" s="435" customFormat="1" ht="45" customHeight="1" x14ac:dyDescent="0.3">
      <c r="A287" s="195" t="s">
        <v>475</v>
      </c>
      <c r="B287" s="181" t="s">
        <v>44</v>
      </c>
      <c r="C287" s="182" t="s">
        <v>165</v>
      </c>
      <c r="D287" s="190" t="s">
        <v>731</v>
      </c>
      <c r="E287" s="184" t="s">
        <v>178</v>
      </c>
      <c r="F287" s="185">
        <v>30</v>
      </c>
      <c r="G287" s="186"/>
      <c r="H287" s="187">
        <f t="shared" ref="H287" si="27">ROUND(G287*F287,2)</f>
        <v>0</v>
      </c>
    </row>
    <row r="288" spans="1:8" s="435" customFormat="1" ht="30.25" customHeight="1" x14ac:dyDescent="0.35">
      <c r="A288" s="195" t="s">
        <v>476</v>
      </c>
      <c r="B288" s="181" t="s">
        <v>45</v>
      </c>
      <c r="C288" s="199" t="s">
        <v>362</v>
      </c>
      <c r="D288" s="204" t="s">
        <v>1629</v>
      </c>
      <c r="E288" s="184"/>
      <c r="F288" s="178" t="s">
        <v>173</v>
      </c>
      <c r="G288" s="170"/>
      <c r="H288" s="179"/>
    </row>
    <row r="289" spans="1:8" s="435" customFormat="1" ht="30.25" customHeight="1" x14ac:dyDescent="0.35">
      <c r="A289" s="195" t="s">
        <v>480</v>
      </c>
      <c r="B289" s="189" t="s">
        <v>350</v>
      </c>
      <c r="C289" s="199" t="s">
        <v>364</v>
      </c>
      <c r="D289" s="190"/>
      <c r="E289" s="184"/>
      <c r="F289" s="178" t="s">
        <v>173</v>
      </c>
      <c r="G289" s="170"/>
      <c r="H289" s="179"/>
    </row>
    <row r="290" spans="1:8" s="435" customFormat="1" ht="30.25" customHeight="1" x14ac:dyDescent="0.3">
      <c r="A290" s="195" t="s">
        <v>1592</v>
      </c>
      <c r="B290" s="196" t="s">
        <v>699</v>
      </c>
      <c r="C290" s="199" t="s">
        <v>1589</v>
      </c>
      <c r="D290" s="190"/>
      <c r="E290" s="184" t="s">
        <v>180</v>
      </c>
      <c r="F290" s="185">
        <v>10</v>
      </c>
      <c r="G290" s="186"/>
      <c r="H290" s="187">
        <f t="shared" ref="H290" si="28">ROUND(G290*F290,2)</f>
        <v>0</v>
      </c>
    </row>
    <row r="291" spans="1:8" s="435" customFormat="1" ht="30.25" customHeight="1" x14ac:dyDescent="0.35">
      <c r="A291" s="191"/>
      <c r="B291" s="202"/>
      <c r="C291" s="193" t="s">
        <v>720</v>
      </c>
      <c r="D291" s="194"/>
      <c r="E291" s="194"/>
      <c r="F291" s="178" t="s">
        <v>173</v>
      </c>
      <c r="G291" s="170"/>
      <c r="H291" s="179"/>
    </row>
    <row r="292" spans="1:8" s="435" customFormat="1" ht="45" customHeight="1" x14ac:dyDescent="0.35">
      <c r="A292" s="180" t="s">
        <v>209</v>
      </c>
      <c r="B292" s="181" t="s">
        <v>46</v>
      </c>
      <c r="C292" s="182" t="s">
        <v>468</v>
      </c>
      <c r="D292" s="190" t="s">
        <v>1691</v>
      </c>
      <c r="E292" s="184"/>
      <c r="F292" s="178" t="s">
        <v>173</v>
      </c>
      <c r="G292" s="170"/>
      <c r="H292" s="179"/>
    </row>
    <row r="293" spans="1:8" s="435" customFormat="1" ht="45" customHeight="1" x14ac:dyDescent="0.3">
      <c r="A293" s="180" t="s">
        <v>214</v>
      </c>
      <c r="B293" s="189" t="s">
        <v>350</v>
      </c>
      <c r="C293" s="182" t="s">
        <v>1624</v>
      </c>
      <c r="D293" s="190" t="s">
        <v>173</v>
      </c>
      <c r="E293" s="184" t="s">
        <v>178</v>
      </c>
      <c r="F293" s="203">
        <v>400</v>
      </c>
      <c r="G293" s="186"/>
      <c r="H293" s="187">
        <f t="shared" ref="H293" si="29">ROUND(G293*F293,2)</f>
        <v>0</v>
      </c>
    </row>
    <row r="294" spans="1:8" s="435" customFormat="1" ht="30.25" customHeight="1" x14ac:dyDescent="0.35">
      <c r="A294" s="180" t="s">
        <v>380</v>
      </c>
      <c r="B294" s="181" t="s">
        <v>47</v>
      </c>
      <c r="C294" s="182" t="s">
        <v>123</v>
      </c>
      <c r="D294" s="190" t="s">
        <v>1691</v>
      </c>
      <c r="E294" s="184"/>
      <c r="F294" s="178" t="s">
        <v>173</v>
      </c>
      <c r="G294" s="170"/>
      <c r="H294" s="179"/>
    </row>
    <row r="295" spans="1:8" s="435" customFormat="1" ht="60" customHeight="1" x14ac:dyDescent="0.3">
      <c r="A295" s="180" t="s">
        <v>1192</v>
      </c>
      <c r="B295" s="189" t="s">
        <v>350</v>
      </c>
      <c r="C295" s="182" t="s">
        <v>1279</v>
      </c>
      <c r="D295" s="190"/>
      <c r="E295" s="184" t="s">
        <v>178</v>
      </c>
      <c r="F295" s="203">
        <v>130</v>
      </c>
      <c r="G295" s="186"/>
      <c r="H295" s="187">
        <f t="shared" ref="H295" si="30">ROUND(G295*F295,2)</f>
        <v>0</v>
      </c>
    </row>
    <row r="296" spans="1:8" s="435" customFormat="1" ht="45" customHeight="1" x14ac:dyDescent="0.35">
      <c r="A296" s="180" t="s">
        <v>389</v>
      </c>
      <c r="B296" s="181" t="s">
        <v>48</v>
      </c>
      <c r="C296" s="182" t="s">
        <v>366</v>
      </c>
      <c r="D296" s="190" t="s">
        <v>1625</v>
      </c>
      <c r="E296" s="184"/>
      <c r="F296" s="178" t="s">
        <v>173</v>
      </c>
      <c r="G296" s="170"/>
      <c r="H296" s="179"/>
    </row>
    <row r="297" spans="1:8" s="435" customFormat="1" ht="45" customHeight="1" x14ac:dyDescent="0.3">
      <c r="A297" s="180" t="s">
        <v>1204</v>
      </c>
      <c r="B297" s="189" t="s">
        <v>350</v>
      </c>
      <c r="C297" s="199" t="s">
        <v>1692</v>
      </c>
      <c r="D297" s="190" t="s">
        <v>399</v>
      </c>
      <c r="E297" s="184" t="s">
        <v>182</v>
      </c>
      <c r="F297" s="185">
        <v>60</v>
      </c>
      <c r="G297" s="186"/>
      <c r="H297" s="187">
        <f t="shared" ref="H297:H298" si="31">ROUND(G297*F297,2)</f>
        <v>0</v>
      </c>
    </row>
    <row r="298" spans="1:8" s="435" customFormat="1" ht="45" customHeight="1" x14ac:dyDescent="0.3">
      <c r="A298" s="180" t="s">
        <v>393</v>
      </c>
      <c r="B298" s="189" t="s">
        <v>351</v>
      </c>
      <c r="C298" s="199" t="s">
        <v>1693</v>
      </c>
      <c r="D298" s="190" t="s">
        <v>342</v>
      </c>
      <c r="E298" s="184" t="s">
        <v>182</v>
      </c>
      <c r="F298" s="185">
        <v>60</v>
      </c>
      <c r="G298" s="186"/>
      <c r="H298" s="187">
        <f t="shared" si="31"/>
        <v>0</v>
      </c>
    </row>
    <row r="299" spans="1:8" ht="30.25" customHeight="1" x14ac:dyDescent="0.35">
      <c r="A299" s="163"/>
      <c r="B299" s="236"/>
      <c r="C299" s="234" t="s">
        <v>199</v>
      </c>
      <c r="D299" s="177"/>
      <c r="E299" s="237"/>
      <c r="F299" s="178" t="s">
        <v>173</v>
      </c>
      <c r="G299" s="170"/>
      <c r="H299" s="179"/>
    </row>
    <row r="300" spans="1:8" s="435" customFormat="1" ht="30.25" customHeight="1" x14ac:dyDescent="0.3">
      <c r="A300" s="180" t="s">
        <v>547</v>
      </c>
      <c r="B300" s="181" t="s">
        <v>49</v>
      </c>
      <c r="C300" s="182" t="s">
        <v>98</v>
      </c>
      <c r="D300" s="190" t="s">
        <v>735</v>
      </c>
      <c r="E300" s="184" t="s">
        <v>182</v>
      </c>
      <c r="F300" s="203">
        <v>100</v>
      </c>
      <c r="G300" s="186"/>
      <c r="H300" s="187">
        <f>ROUND(G300*F300,2)</f>
        <v>0</v>
      </c>
    </row>
    <row r="301" spans="1:8" ht="45" customHeight="1" x14ac:dyDescent="0.35">
      <c r="A301" s="163"/>
      <c r="B301" s="236"/>
      <c r="C301" s="234" t="s">
        <v>200</v>
      </c>
      <c r="D301" s="177"/>
      <c r="E301" s="237"/>
      <c r="F301" s="178" t="s">
        <v>173</v>
      </c>
      <c r="G301" s="170"/>
      <c r="H301" s="179"/>
    </row>
    <row r="302" spans="1:8" s="435" customFormat="1" ht="30.25" customHeight="1" x14ac:dyDescent="0.35">
      <c r="A302" s="180" t="s">
        <v>224</v>
      </c>
      <c r="B302" s="181" t="s">
        <v>50</v>
      </c>
      <c r="C302" s="182" t="s">
        <v>415</v>
      </c>
      <c r="D302" s="190" t="s">
        <v>11</v>
      </c>
      <c r="E302" s="184"/>
      <c r="F302" s="178" t="s">
        <v>173</v>
      </c>
      <c r="G302" s="170"/>
      <c r="H302" s="179"/>
    </row>
    <row r="303" spans="1:8" s="435" customFormat="1" ht="30.25" customHeight="1" x14ac:dyDescent="0.3">
      <c r="A303" s="180" t="s">
        <v>1009</v>
      </c>
      <c r="B303" s="189" t="s">
        <v>350</v>
      </c>
      <c r="C303" s="182" t="s">
        <v>984</v>
      </c>
      <c r="D303" s="190"/>
      <c r="E303" s="184" t="s">
        <v>181</v>
      </c>
      <c r="F303" s="203">
        <v>2</v>
      </c>
      <c r="G303" s="186"/>
      <c r="H303" s="187">
        <f>ROUND(G303*F303,2)</f>
        <v>0</v>
      </c>
    </row>
    <row r="304" spans="1:8" s="435" customFormat="1" ht="30.25" customHeight="1" x14ac:dyDescent="0.35">
      <c r="A304" s="180" t="s">
        <v>229</v>
      </c>
      <c r="B304" s="181" t="s">
        <v>51</v>
      </c>
      <c r="C304" s="182" t="s">
        <v>420</v>
      </c>
      <c r="D304" s="190" t="s">
        <v>11</v>
      </c>
      <c r="E304" s="184"/>
      <c r="F304" s="178" t="s">
        <v>173</v>
      </c>
      <c r="G304" s="170"/>
      <c r="H304" s="179"/>
    </row>
    <row r="305" spans="1:8" s="435" customFormat="1" ht="30.25" customHeight="1" x14ac:dyDescent="0.35">
      <c r="A305" s="180" t="s">
        <v>53</v>
      </c>
      <c r="B305" s="189" t="s">
        <v>350</v>
      </c>
      <c r="C305" s="182" t="s">
        <v>1631</v>
      </c>
      <c r="D305" s="190"/>
      <c r="E305" s="184"/>
      <c r="F305" s="178" t="s">
        <v>173</v>
      </c>
      <c r="G305" s="170"/>
      <c r="H305" s="179"/>
    </row>
    <row r="306" spans="1:8" s="435" customFormat="1" ht="45" customHeight="1" x14ac:dyDescent="0.3">
      <c r="A306" s="180" t="s">
        <v>54</v>
      </c>
      <c r="B306" s="196" t="s">
        <v>699</v>
      </c>
      <c r="C306" s="182" t="s">
        <v>1632</v>
      </c>
      <c r="D306" s="190"/>
      <c r="E306" s="184" t="s">
        <v>182</v>
      </c>
      <c r="F306" s="203">
        <v>25</v>
      </c>
      <c r="G306" s="186"/>
      <c r="H306" s="187">
        <f>ROUND(G306*F306,2)</f>
        <v>0</v>
      </c>
    </row>
    <row r="307" spans="1:8" s="438" customFormat="1" ht="30.25" customHeight="1" x14ac:dyDescent="0.35">
      <c r="A307" s="180" t="s">
        <v>78</v>
      </c>
      <c r="B307" s="209" t="s">
        <v>52</v>
      </c>
      <c r="C307" s="208" t="s">
        <v>424</v>
      </c>
      <c r="D307" s="190" t="s">
        <v>11</v>
      </c>
      <c r="E307" s="184"/>
      <c r="F307" s="178" t="s">
        <v>173</v>
      </c>
      <c r="G307" s="170"/>
      <c r="H307" s="179"/>
    </row>
    <row r="308" spans="1:8" s="437" customFormat="1" ht="30.25" customHeight="1" x14ac:dyDescent="0.35">
      <c r="A308" s="180" t="s">
        <v>79</v>
      </c>
      <c r="B308" s="189" t="s">
        <v>350</v>
      </c>
      <c r="C308" s="208" t="s">
        <v>1694</v>
      </c>
      <c r="D308" s="190"/>
      <c r="E308" s="184"/>
      <c r="F308" s="178" t="s">
        <v>173</v>
      </c>
      <c r="G308" s="170"/>
      <c r="H308" s="179"/>
    </row>
    <row r="309" spans="1:8" s="435" customFormat="1" ht="30.25" customHeight="1" x14ac:dyDescent="0.3">
      <c r="A309" s="180" t="s">
        <v>1052</v>
      </c>
      <c r="B309" s="196" t="s">
        <v>699</v>
      </c>
      <c r="C309" s="182" t="s">
        <v>1695</v>
      </c>
      <c r="D309" s="190"/>
      <c r="E309" s="184" t="s">
        <v>181</v>
      </c>
      <c r="F309" s="203">
        <v>2</v>
      </c>
      <c r="G309" s="186"/>
      <c r="H309" s="187">
        <f>ROUND(G309*F309,2)</f>
        <v>0</v>
      </c>
    </row>
    <row r="310" spans="1:8" s="435" customFormat="1" ht="30.25" customHeight="1" x14ac:dyDescent="0.3">
      <c r="A310" s="180" t="s">
        <v>430</v>
      </c>
      <c r="B310" s="181" t="s">
        <v>429</v>
      </c>
      <c r="C310" s="182" t="s">
        <v>693</v>
      </c>
      <c r="D310" s="190" t="s">
        <v>11</v>
      </c>
      <c r="E310" s="184" t="s">
        <v>181</v>
      </c>
      <c r="F310" s="203">
        <v>1</v>
      </c>
      <c r="G310" s="186"/>
      <c r="H310" s="187">
        <f t="shared" ref="H310:H314" si="32">ROUND(G310*F310,2)</f>
        <v>0</v>
      </c>
    </row>
    <row r="311" spans="1:8" s="435" customFormat="1" ht="30.25" customHeight="1" x14ac:dyDescent="0.3">
      <c r="A311" s="180" t="s">
        <v>432</v>
      </c>
      <c r="B311" s="181" t="s">
        <v>431</v>
      </c>
      <c r="C311" s="182" t="s">
        <v>426</v>
      </c>
      <c r="D311" s="190" t="s">
        <v>11</v>
      </c>
      <c r="E311" s="184" t="s">
        <v>181</v>
      </c>
      <c r="F311" s="203">
        <v>1</v>
      </c>
      <c r="G311" s="186"/>
      <c r="H311" s="187">
        <f t="shared" si="32"/>
        <v>0</v>
      </c>
    </row>
    <row r="312" spans="1:8" s="435" customFormat="1" ht="45" customHeight="1" x14ac:dyDescent="0.35">
      <c r="A312" s="180"/>
      <c r="B312" s="209" t="s">
        <v>433</v>
      </c>
      <c r="C312" s="182" t="s">
        <v>1637</v>
      </c>
      <c r="D312" s="204" t="s">
        <v>11</v>
      </c>
      <c r="E312" s="210"/>
      <c r="F312" s="178" t="s">
        <v>173</v>
      </c>
      <c r="G312" s="170"/>
      <c r="H312" s="179"/>
    </row>
    <row r="313" spans="1:8" s="435" customFormat="1" ht="30.25" customHeight="1" x14ac:dyDescent="0.3">
      <c r="A313" s="180"/>
      <c r="B313" s="211" t="s">
        <v>350</v>
      </c>
      <c r="C313" s="208" t="s">
        <v>1638</v>
      </c>
      <c r="D313" s="204"/>
      <c r="E313" s="210" t="s">
        <v>181</v>
      </c>
      <c r="F313" s="203">
        <v>2</v>
      </c>
      <c r="G313" s="186"/>
      <c r="H313" s="212">
        <f>ROUND(G313*F313,2)</f>
        <v>0</v>
      </c>
    </row>
    <row r="314" spans="1:8" s="435" customFormat="1" ht="38.15" customHeight="1" x14ac:dyDescent="0.3">
      <c r="A314" s="180" t="s">
        <v>437</v>
      </c>
      <c r="B314" s="181" t="s">
        <v>489</v>
      </c>
      <c r="C314" s="182" t="s">
        <v>314</v>
      </c>
      <c r="D314" s="190" t="s">
        <v>1640</v>
      </c>
      <c r="E314" s="184" t="s">
        <v>182</v>
      </c>
      <c r="F314" s="203">
        <v>24</v>
      </c>
      <c r="G314" s="186"/>
      <c r="H314" s="212">
        <f>ROUND(G314*F314,2)</f>
        <v>0</v>
      </c>
    </row>
    <row r="315" spans="1:8" s="437" customFormat="1" ht="30.25" customHeight="1" x14ac:dyDescent="0.35">
      <c r="A315" s="180" t="s">
        <v>996</v>
      </c>
      <c r="B315" s="181" t="s">
        <v>548</v>
      </c>
      <c r="C315" s="208" t="s">
        <v>998</v>
      </c>
      <c r="D315" s="213" t="s">
        <v>1642</v>
      </c>
      <c r="E315" s="184"/>
      <c r="F315" s="178" t="s">
        <v>173</v>
      </c>
      <c r="G315" s="170"/>
      <c r="H315" s="179"/>
    </row>
    <row r="316" spans="1:8" s="437" customFormat="1" ht="30.25" customHeight="1" x14ac:dyDescent="0.3">
      <c r="A316" s="180" t="s">
        <v>999</v>
      </c>
      <c r="B316" s="225" t="s">
        <v>350</v>
      </c>
      <c r="C316" s="214" t="s">
        <v>1529</v>
      </c>
      <c r="D316" s="215" t="s">
        <v>1530</v>
      </c>
      <c r="E316" s="184" t="s">
        <v>178</v>
      </c>
      <c r="F316" s="203">
        <v>115</v>
      </c>
      <c r="G316" s="186"/>
      <c r="H316" s="187">
        <f>ROUND(G316*F316,2)</f>
        <v>0</v>
      </c>
    </row>
    <row r="317" spans="1:8" ht="30.25" customHeight="1" x14ac:dyDescent="0.35">
      <c r="A317" s="163"/>
      <c r="B317" s="238"/>
      <c r="C317" s="234" t="s">
        <v>201</v>
      </c>
      <c r="D317" s="177"/>
      <c r="E317" s="237"/>
      <c r="F317" s="178" t="s">
        <v>173</v>
      </c>
      <c r="G317" s="170"/>
      <c r="H317" s="179"/>
    </row>
    <row r="318" spans="1:8" s="435" customFormat="1" ht="30.25" customHeight="1" x14ac:dyDescent="0.3">
      <c r="A318" s="180" t="s">
        <v>237</v>
      </c>
      <c r="B318" s="181" t="s">
        <v>620</v>
      </c>
      <c r="C318" s="182" t="s">
        <v>599</v>
      </c>
      <c r="D318" s="83" t="s">
        <v>1060</v>
      </c>
      <c r="E318" s="184" t="s">
        <v>181</v>
      </c>
      <c r="F318" s="203">
        <v>1</v>
      </c>
      <c r="G318" s="186"/>
      <c r="H318" s="187">
        <f t="shared" ref="H318:H321" si="33">ROUND(G318*F318,2)</f>
        <v>0</v>
      </c>
    </row>
    <row r="319" spans="1:8" s="435" customFormat="1" ht="30.25" customHeight="1" x14ac:dyDescent="0.3">
      <c r="A319" s="180" t="s">
        <v>459</v>
      </c>
      <c r="B319" s="181" t="s">
        <v>681</v>
      </c>
      <c r="C319" s="182" t="s">
        <v>601</v>
      </c>
      <c r="D319" s="83" t="s">
        <v>1060</v>
      </c>
      <c r="E319" s="184" t="s">
        <v>181</v>
      </c>
      <c r="F319" s="203">
        <v>1</v>
      </c>
      <c r="G319" s="186"/>
      <c r="H319" s="187">
        <f t="shared" si="33"/>
        <v>0</v>
      </c>
    </row>
    <row r="320" spans="1:8" s="435" customFormat="1" ht="30.25" customHeight="1" x14ac:dyDescent="0.3">
      <c r="A320" s="180" t="s">
        <v>238</v>
      </c>
      <c r="B320" s="181" t="s">
        <v>682</v>
      </c>
      <c r="C320" s="182" t="s">
        <v>600</v>
      </c>
      <c r="D320" s="83" t="s">
        <v>1060</v>
      </c>
      <c r="E320" s="184" t="s">
        <v>181</v>
      </c>
      <c r="F320" s="203">
        <v>1</v>
      </c>
      <c r="G320" s="186"/>
      <c r="H320" s="187">
        <f t="shared" si="33"/>
        <v>0</v>
      </c>
    </row>
    <row r="321" spans="1:8" s="435" customFormat="1" ht="30.25" customHeight="1" x14ac:dyDescent="0.3">
      <c r="A321" s="216" t="s">
        <v>241</v>
      </c>
      <c r="B321" s="181" t="s">
        <v>683</v>
      </c>
      <c r="C321" s="81" t="s">
        <v>602</v>
      </c>
      <c r="D321" s="83" t="s">
        <v>1060</v>
      </c>
      <c r="E321" s="85" t="s">
        <v>181</v>
      </c>
      <c r="F321" s="93">
        <v>1</v>
      </c>
      <c r="G321" s="217"/>
      <c r="H321" s="94">
        <f t="shared" si="33"/>
        <v>0</v>
      </c>
    </row>
    <row r="322" spans="1:8" ht="30.25" customHeight="1" x14ac:dyDescent="0.35">
      <c r="A322" s="163"/>
      <c r="B322" s="175"/>
      <c r="C322" s="234" t="s">
        <v>202</v>
      </c>
      <c r="D322" s="177"/>
      <c r="E322" s="235"/>
      <c r="F322" s="178" t="s">
        <v>173</v>
      </c>
      <c r="G322" s="170"/>
      <c r="H322" s="179"/>
    </row>
    <row r="323" spans="1:8" s="435" customFormat="1" ht="30.25" customHeight="1" x14ac:dyDescent="0.35">
      <c r="A323" s="195" t="s">
        <v>242</v>
      </c>
      <c r="B323" s="181" t="s">
        <v>3</v>
      </c>
      <c r="C323" s="182" t="s">
        <v>147</v>
      </c>
      <c r="D323" s="190" t="s">
        <v>1535</v>
      </c>
      <c r="E323" s="184"/>
      <c r="F323" s="178" t="s">
        <v>173</v>
      </c>
      <c r="G323" s="170"/>
      <c r="H323" s="179"/>
    </row>
    <row r="324" spans="1:8" s="435" customFormat="1" ht="30.25" customHeight="1" x14ac:dyDescent="0.3">
      <c r="A324" s="195" t="s">
        <v>243</v>
      </c>
      <c r="B324" s="189" t="s">
        <v>350</v>
      </c>
      <c r="C324" s="182" t="s">
        <v>884</v>
      </c>
      <c r="D324" s="190"/>
      <c r="E324" s="184" t="s">
        <v>178</v>
      </c>
      <c r="F324" s="185">
        <v>60</v>
      </c>
      <c r="G324" s="186"/>
      <c r="H324" s="187">
        <f>ROUND(G324*F324,2)</f>
        <v>0</v>
      </c>
    </row>
    <row r="325" spans="1:8" s="435" customFormat="1" ht="30.25" customHeight="1" x14ac:dyDescent="0.3">
      <c r="A325" s="195" t="s">
        <v>244</v>
      </c>
      <c r="B325" s="189" t="s">
        <v>351</v>
      </c>
      <c r="C325" s="182" t="s">
        <v>885</v>
      </c>
      <c r="D325" s="190"/>
      <c r="E325" s="184" t="s">
        <v>178</v>
      </c>
      <c r="F325" s="185">
        <v>150</v>
      </c>
      <c r="G325" s="186"/>
      <c r="H325" s="187">
        <f>ROUND(G325*F325,2)</f>
        <v>0</v>
      </c>
    </row>
    <row r="326" spans="1:8" ht="9" customHeight="1" x14ac:dyDescent="0.35">
      <c r="A326" s="163"/>
      <c r="B326" s="242"/>
      <c r="C326" s="234"/>
      <c r="D326" s="177"/>
      <c r="E326" s="237"/>
      <c r="F326" s="178"/>
      <c r="G326" s="170"/>
      <c r="H326" s="179"/>
    </row>
    <row r="327" spans="1:8" s="444" customFormat="1" ht="45" customHeight="1" thickBot="1" x14ac:dyDescent="0.35">
      <c r="A327" s="262"/>
      <c r="B327" s="219" t="str">
        <f>B262</f>
        <v>E</v>
      </c>
      <c r="C327" s="495" t="str">
        <f>C262</f>
        <v>CONCRETE RECONSTRUCTION: POOLE CRESCENT FROM END TO SHELLEY STREET</v>
      </c>
      <c r="D327" s="496"/>
      <c r="E327" s="496"/>
      <c r="F327" s="497"/>
      <c r="G327" s="232" t="s">
        <v>1650</v>
      </c>
      <c r="H327" s="233">
        <f>SUM(H262:H326)</f>
        <v>0</v>
      </c>
    </row>
    <row r="328" spans="1:8" s="444" customFormat="1" ht="45" customHeight="1" thickTop="1" x14ac:dyDescent="0.3">
      <c r="A328" s="263"/>
      <c r="B328" s="172" t="s">
        <v>611</v>
      </c>
      <c r="C328" s="510" t="s">
        <v>1696</v>
      </c>
      <c r="D328" s="511"/>
      <c r="E328" s="511"/>
      <c r="F328" s="512"/>
      <c r="G328" s="259"/>
      <c r="H328" s="260"/>
    </row>
    <row r="329" spans="1:8" s="435" customFormat="1" ht="30.25" customHeight="1" x14ac:dyDescent="0.35">
      <c r="A329" s="191"/>
      <c r="B329" s="202"/>
      <c r="C329" s="193" t="s">
        <v>196</v>
      </c>
      <c r="D329" s="261"/>
      <c r="E329" s="261"/>
      <c r="F329" s="178" t="s">
        <v>173</v>
      </c>
      <c r="G329" s="170" t="s">
        <v>173</v>
      </c>
      <c r="H329" s="179"/>
    </row>
    <row r="330" spans="1:8" s="435" customFormat="1" ht="30.25" customHeight="1" x14ac:dyDescent="0.3">
      <c r="A330" s="180" t="s">
        <v>439</v>
      </c>
      <c r="B330" s="181" t="s">
        <v>135</v>
      </c>
      <c r="C330" s="182" t="s">
        <v>104</v>
      </c>
      <c r="D330" s="183" t="s">
        <v>1293</v>
      </c>
      <c r="E330" s="184" t="s">
        <v>179</v>
      </c>
      <c r="F330" s="185">
        <v>60</v>
      </c>
      <c r="G330" s="186"/>
      <c r="H330" s="187">
        <f>ROUND(G330*F330,2)</f>
        <v>0</v>
      </c>
    </row>
    <row r="331" spans="1:8" s="435" customFormat="1" ht="30" customHeight="1" x14ac:dyDescent="0.35">
      <c r="A331" s="188" t="s">
        <v>250</v>
      </c>
      <c r="B331" s="181" t="s">
        <v>136</v>
      </c>
      <c r="C331" s="182" t="s">
        <v>319</v>
      </c>
      <c r="D331" s="183" t="s">
        <v>1293</v>
      </c>
      <c r="E331" s="184"/>
      <c r="F331" s="178" t="s">
        <v>173</v>
      </c>
      <c r="G331" s="170"/>
      <c r="H331" s="179"/>
    </row>
    <row r="332" spans="1:8" s="435" customFormat="1" ht="30.25" customHeight="1" x14ac:dyDescent="0.3">
      <c r="A332" s="188" t="s">
        <v>1122</v>
      </c>
      <c r="B332" s="189" t="s">
        <v>350</v>
      </c>
      <c r="C332" s="182" t="s">
        <v>1652</v>
      </c>
      <c r="D332" s="190" t="s">
        <v>173</v>
      </c>
      <c r="E332" s="184" t="s">
        <v>179</v>
      </c>
      <c r="F332" s="185">
        <v>60</v>
      </c>
      <c r="G332" s="186"/>
      <c r="H332" s="187">
        <f>ROUND(G332*F332,2)</f>
        <v>0</v>
      </c>
    </row>
    <row r="333" spans="1:8" s="435" customFormat="1" ht="30.25" customHeight="1" x14ac:dyDescent="0.3">
      <c r="A333" s="180" t="s">
        <v>252</v>
      </c>
      <c r="B333" s="181" t="s">
        <v>137</v>
      </c>
      <c r="C333" s="182" t="s">
        <v>108</v>
      </c>
      <c r="D333" s="183" t="s">
        <v>1293</v>
      </c>
      <c r="E333" s="184" t="s">
        <v>178</v>
      </c>
      <c r="F333" s="185">
        <v>2000</v>
      </c>
      <c r="G333" s="186"/>
      <c r="H333" s="187">
        <f>ROUND(G333*F333,2)</f>
        <v>0</v>
      </c>
    </row>
    <row r="334" spans="1:8" s="435" customFormat="1" ht="30.25" customHeight="1" x14ac:dyDescent="0.35">
      <c r="A334" s="191"/>
      <c r="B334" s="192"/>
      <c r="C334" s="193" t="s">
        <v>1587</v>
      </c>
      <c r="D334" s="194"/>
      <c r="E334" s="194"/>
      <c r="F334" s="178" t="s">
        <v>173</v>
      </c>
      <c r="G334" s="170"/>
      <c r="H334" s="179"/>
    </row>
    <row r="335" spans="1:8" s="435" customFormat="1" ht="30.25" customHeight="1" x14ac:dyDescent="0.35">
      <c r="A335" s="195" t="s">
        <v>371</v>
      </c>
      <c r="B335" s="181" t="s">
        <v>138</v>
      </c>
      <c r="C335" s="182" t="s">
        <v>316</v>
      </c>
      <c r="D335" s="183" t="s">
        <v>1293</v>
      </c>
      <c r="E335" s="184"/>
      <c r="F335" s="178" t="s">
        <v>173</v>
      </c>
      <c r="G335" s="170"/>
      <c r="H335" s="179"/>
    </row>
    <row r="336" spans="1:8" s="435" customFormat="1" ht="30.25" customHeight="1" x14ac:dyDescent="0.3">
      <c r="A336" s="195" t="s">
        <v>262</v>
      </c>
      <c r="B336" s="189" t="s">
        <v>350</v>
      </c>
      <c r="C336" s="182" t="s">
        <v>318</v>
      </c>
      <c r="D336" s="190" t="s">
        <v>173</v>
      </c>
      <c r="E336" s="184" t="s">
        <v>178</v>
      </c>
      <c r="F336" s="185">
        <v>100</v>
      </c>
      <c r="G336" s="186"/>
      <c r="H336" s="187">
        <f>ROUND(G336*F336,2)</f>
        <v>0</v>
      </c>
    </row>
    <row r="337" spans="1:8" s="435" customFormat="1" ht="30.25" customHeight="1" x14ac:dyDescent="0.35">
      <c r="A337" s="195" t="s">
        <v>263</v>
      </c>
      <c r="B337" s="181" t="s">
        <v>139</v>
      </c>
      <c r="C337" s="182" t="s">
        <v>462</v>
      </c>
      <c r="D337" s="190" t="s">
        <v>920</v>
      </c>
      <c r="E337" s="184"/>
      <c r="F337" s="178" t="s">
        <v>173</v>
      </c>
      <c r="G337" s="170"/>
      <c r="H337" s="179"/>
    </row>
    <row r="338" spans="1:8" s="435" customFormat="1" ht="45" customHeight="1" x14ac:dyDescent="0.3">
      <c r="A338" s="195" t="s">
        <v>275</v>
      </c>
      <c r="B338" s="189" t="s">
        <v>350</v>
      </c>
      <c r="C338" s="182" t="s">
        <v>1697</v>
      </c>
      <c r="D338" s="190" t="s">
        <v>173</v>
      </c>
      <c r="E338" s="184" t="s">
        <v>178</v>
      </c>
      <c r="F338" s="185">
        <v>435</v>
      </c>
      <c r="G338" s="186"/>
      <c r="H338" s="187">
        <f>ROUND(G338*F338,2)</f>
        <v>0</v>
      </c>
    </row>
    <row r="339" spans="1:8" s="435" customFormat="1" ht="30.25" customHeight="1" x14ac:dyDescent="0.35">
      <c r="A339" s="195" t="s">
        <v>276</v>
      </c>
      <c r="B339" s="181" t="s">
        <v>581</v>
      </c>
      <c r="C339" s="182" t="s">
        <v>463</v>
      </c>
      <c r="D339" s="190" t="s">
        <v>1312</v>
      </c>
      <c r="E339" s="184"/>
      <c r="F339" s="178" t="s">
        <v>173</v>
      </c>
      <c r="G339" s="170"/>
      <c r="H339" s="179"/>
    </row>
    <row r="340" spans="1:8" s="435" customFormat="1" ht="45" customHeight="1" x14ac:dyDescent="0.3">
      <c r="A340" s="195" t="s">
        <v>289</v>
      </c>
      <c r="B340" s="189" t="s">
        <v>350</v>
      </c>
      <c r="C340" s="182" t="s">
        <v>1654</v>
      </c>
      <c r="D340" s="190" t="s">
        <v>173</v>
      </c>
      <c r="E340" s="184" t="s">
        <v>178</v>
      </c>
      <c r="F340" s="185">
        <v>10</v>
      </c>
      <c r="G340" s="186"/>
      <c r="H340" s="187">
        <f t="shared" ref="H340:H361" si="34">ROUND(G340*F340,2)</f>
        <v>0</v>
      </c>
    </row>
    <row r="341" spans="1:8" s="435" customFormat="1" ht="45" customHeight="1" x14ac:dyDescent="0.3">
      <c r="A341" s="195" t="s">
        <v>290</v>
      </c>
      <c r="B341" s="189" t="s">
        <v>351</v>
      </c>
      <c r="C341" s="182" t="s">
        <v>1655</v>
      </c>
      <c r="D341" s="190" t="s">
        <v>173</v>
      </c>
      <c r="E341" s="184" t="s">
        <v>178</v>
      </c>
      <c r="F341" s="185">
        <v>100</v>
      </c>
      <c r="G341" s="186"/>
      <c r="H341" s="187">
        <f t="shared" si="34"/>
        <v>0</v>
      </c>
    </row>
    <row r="342" spans="1:8" s="435" customFormat="1" ht="45" customHeight="1" x14ac:dyDescent="0.3">
      <c r="A342" s="195" t="s">
        <v>292</v>
      </c>
      <c r="B342" s="189" t="s">
        <v>352</v>
      </c>
      <c r="C342" s="182" t="s">
        <v>1656</v>
      </c>
      <c r="D342" s="190" t="s">
        <v>173</v>
      </c>
      <c r="E342" s="184" t="s">
        <v>178</v>
      </c>
      <c r="F342" s="185">
        <v>30</v>
      </c>
      <c r="G342" s="186"/>
      <c r="H342" s="187">
        <f t="shared" si="34"/>
        <v>0</v>
      </c>
    </row>
    <row r="343" spans="1:8" s="435" customFormat="1" ht="45" customHeight="1" x14ac:dyDescent="0.35">
      <c r="A343" s="195" t="s">
        <v>765</v>
      </c>
      <c r="B343" s="181" t="s">
        <v>140</v>
      </c>
      <c r="C343" s="182" t="s">
        <v>575</v>
      </c>
      <c r="D343" s="190" t="s">
        <v>1312</v>
      </c>
      <c r="E343" s="184"/>
      <c r="F343" s="178" t="s">
        <v>173</v>
      </c>
      <c r="G343" s="170"/>
      <c r="H343" s="179"/>
    </row>
    <row r="344" spans="1:8" s="435" customFormat="1" ht="45" customHeight="1" x14ac:dyDescent="0.3">
      <c r="A344" s="195" t="s">
        <v>772</v>
      </c>
      <c r="B344" s="189" t="s">
        <v>350</v>
      </c>
      <c r="C344" s="182" t="s">
        <v>1566</v>
      </c>
      <c r="D344" s="190" t="s">
        <v>173</v>
      </c>
      <c r="E344" s="184" t="s">
        <v>178</v>
      </c>
      <c r="F344" s="185">
        <v>105</v>
      </c>
      <c r="G344" s="186"/>
      <c r="H344" s="187">
        <f t="shared" si="34"/>
        <v>0</v>
      </c>
    </row>
    <row r="345" spans="1:8" s="435" customFormat="1" ht="45" customHeight="1" x14ac:dyDescent="0.35">
      <c r="A345" s="195" t="s">
        <v>774</v>
      </c>
      <c r="B345" s="224" t="s">
        <v>141</v>
      </c>
      <c r="C345" s="182" t="s">
        <v>466</v>
      </c>
      <c r="D345" s="190" t="s">
        <v>1312</v>
      </c>
      <c r="E345" s="184"/>
      <c r="F345" s="178" t="s">
        <v>173</v>
      </c>
      <c r="G345" s="170"/>
      <c r="H345" s="179"/>
    </row>
    <row r="346" spans="1:8" s="435" customFormat="1" ht="45" customHeight="1" x14ac:dyDescent="0.3">
      <c r="A346" s="195" t="s">
        <v>787</v>
      </c>
      <c r="B346" s="189" t="s">
        <v>350</v>
      </c>
      <c r="C346" s="182" t="s">
        <v>1580</v>
      </c>
      <c r="D346" s="190" t="s">
        <v>173</v>
      </c>
      <c r="E346" s="184" t="s">
        <v>178</v>
      </c>
      <c r="F346" s="185">
        <v>10</v>
      </c>
      <c r="G346" s="186"/>
      <c r="H346" s="187">
        <f t="shared" si="34"/>
        <v>0</v>
      </c>
    </row>
    <row r="347" spans="1:8" s="435" customFormat="1" ht="45" customHeight="1" x14ac:dyDescent="0.3">
      <c r="A347" s="195" t="s">
        <v>788</v>
      </c>
      <c r="B347" s="189" t="s">
        <v>351</v>
      </c>
      <c r="C347" s="182" t="s">
        <v>1581</v>
      </c>
      <c r="D347" s="190" t="s">
        <v>173</v>
      </c>
      <c r="E347" s="184" t="s">
        <v>178</v>
      </c>
      <c r="F347" s="185">
        <v>100</v>
      </c>
      <c r="G347" s="186"/>
      <c r="H347" s="187">
        <f t="shared" si="34"/>
        <v>0</v>
      </c>
    </row>
    <row r="348" spans="1:8" s="435" customFormat="1" ht="45" customHeight="1" x14ac:dyDescent="0.3">
      <c r="A348" s="195" t="s">
        <v>790</v>
      </c>
      <c r="B348" s="189" t="s">
        <v>352</v>
      </c>
      <c r="C348" s="182" t="s">
        <v>1583</v>
      </c>
      <c r="D348" s="190" t="s">
        <v>173</v>
      </c>
      <c r="E348" s="184" t="s">
        <v>178</v>
      </c>
      <c r="F348" s="185">
        <v>30</v>
      </c>
      <c r="G348" s="186"/>
      <c r="H348" s="187">
        <f t="shared" si="34"/>
        <v>0</v>
      </c>
    </row>
    <row r="349" spans="1:8" s="435" customFormat="1" ht="30.25" customHeight="1" x14ac:dyDescent="0.35">
      <c r="A349" s="195" t="s">
        <v>301</v>
      </c>
      <c r="B349" s="181" t="s">
        <v>446</v>
      </c>
      <c r="C349" s="182" t="s">
        <v>161</v>
      </c>
      <c r="D349" s="190" t="s">
        <v>920</v>
      </c>
      <c r="E349" s="184"/>
      <c r="F349" s="178" t="s">
        <v>173</v>
      </c>
      <c r="G349" s="170"/>
      <c r="H349" s="179"/>
    </row>
    <row r="350" spans="1:8" s="435" customFormat="1" ht="30.25" customHeight="1" x14ac:dyDescent="0.3">
      <c r="A350" s="195" t="s">
        <v>302</v>
      </c>
      <c r="B350" s="189" t="s">
        <v>350</v>
      </c>
      <c r="C350" s="182" t="s">
        <v>189</v>
      </c>
      <c r="D350" s="190" t="s">
        <v>173</v>
      </c>
      <c r="E350" s="184" t="s">
        <v>181</v>
      </c>
      <c r="F350" s="185">
        <v>700</v>
      </c>
      <c r="G350" s="186"/>
      <c r="H350" s="187">
        <f t="shared" si="34"/>
        <v>0</v>
      </c>
    </row>
    <row r="351" spans="1:8" s="435" customFormat="1" ht="30.25" customHeight="1" x14ac:dyDescent="0.35">
      <c r="A351" s="195" t="s">
        <v>304</v>
      </c>
      <c r="B351" s="181" t="s">
        <v>142</v>
      </c>
      <c r="C351" s="182" t="s">
        <v>162</v>
      </c>
      <c r="D351" s="190" t="s">
        <v>920</v>
      </c>
      <c r="E351" s="184"/>
      <c r="F351" s="178" t="s">
        <v>173</v>
      </c>
      <c r="G351" s="170"/>
      <c r="H351" s="179"/>
    </row>
    <row r="352" spans="1:8" s="435" customFormat="1" ht="30.25" customHeight="1" x14ac:dyDescent="0.3">
      <c r="A352" s="195" t="s">
        <v>305</v>
      </c>
      <c r="B352" s="189" t="s">
        <v>350</v>
      </c>
      <c r="C352" s="182" t="s">
        <v>187</v>
      </c>
      <c r="D352" s="190" t="s">
        <v>173</v>
      </c>
      <c r="E352" s="184" t="s">
        <v>181</v>
      </c>
      <c r="F352" s="185">
        <v>440</v>
      </c>
      <c r="G352" s="186"/>
      <c r="H352" s="187">
        <f t="shared" si="34"/>
        <v>0</v>
      </c>
    </row>
    <row r="353" spans="1:8" s="435" customFormat="1" ht="30.25" customHeight="1" x14ac:dyDescent="0.35">
      <c r="A353" s="195" t="s">
        <v>804</v>
      </c>
      <c r="B353" s="181" t="s">
        <v>447</v>
      </c>
      <c r="C353" s="182" t="s">
        <v>335</v>
      </c>
      <c r="D353" s="190" t="s">
        <v>1330</v>
      </c>
      <c r="E353" s="184"/>
      <c r="F353" s="178" t="s">
        <v>173</v>
      </c>
      <c r="G353" s="170"/>
      <c r="H353" s="179"/>
    </row>
    <row r="354" spans="1:8" s="435" customFormat="1" ht="30.25" customHeight="1" x14ac:dyDescent="0.35">
      <c r="A354" s="195" t="s">
        <v>808</v>
      </c>
      <c r="B354" s="189" t="s">
        <v>1621</v>
      </c>
      <c r="C354" s="182" t="s">
        <v>1622</v>
      </c>
      <c r="D354" s="190" t="s">
        <v>397</v>
      </c>
      <c r="E354" s="184"/>
      <c r="F354" s="178" t="s">
        <v>173</v>
      </c>
      <c r="G354" s="170"/>
      <c r="H354" s="179"/>
    </row>
    <row r="355" spans="1:8" s="435" customFormat="1" ht="30.25" customHeight="1" x14ac:dyDescent="0.3">
      <c r="A355" s="195" t="s">
        <v>809</v>
      </c>
      <c r="B355" s="196" t="s">
        <v>699</v>
      </c>
      <c r="C355" s="182" t="s">
        <v>700</v>
      </c>
      <c r="D355" s="190"/>
      <c r="E355" s="184" t="s">
        <v>178</v>
      </c>
      <c r="F355" s="185">
        <v>45</v>
      </c>
      <c r="G355" s="186"/>
      <c r="H355" s="187">
        <f t="shared" si="34"/>
        <v>0</v>
      </c>
    </row>
    <row r="356" spans="1:8" s="435" customFormat="1" ht="30.25" customHeight="1" x14ac:dyDescent="0.3">
      <c r="A356" s="195" t="s">
        <v>810</v>
      </c>
      <c r="B356" s="196" t="s">
        <v>701</v>
      </c>
      <c r="C356" s="182" t="s">
        <v>702</v>
      </c>
      <c r="D356" s="190"/>
      <c r="E356" s="184" t="s">
        <v>178</v>
      </c>
      <c r="F356" s="185">
        <v>120</v>
      </c>
      <c r="G356" s="186"/>
      <c r="H356" s="187">
        <f t="shared" si="34"/>
        <v>0</v>
      </c>
    </row>
    <row r="357" spans="1:8" s="435" customFormat="1" ht="30.25" customHeight="1" x14ac:dyDescent="0.3">
      <c r="A357" s="195" t="s">
        <v>811</v>
      </c>
      <c r="B357" s="196" t="s">
        <v>703</v>
      </c>
      <c r="C357" s="182" t="s">
        <v>704</v>
      </c>
      <c r="D357" s="190" t="s">
        <v>173</v>
      </c>
      <c r="E357" s="184" t="s">
        <v>178</v>
      </c>
      <c r="F357" s="185">
        <v>280</v>
      </c>
      <c r="G357" s="186"/>
      <c r="H357" s="187">
        <f t="shared" si="34"/>
        <v>0</v>
      </c>
    </row>
    <row r="358" spans="1:8" s="435" customFormat="1" ht="45" customHeight="1" x14ac:dyDescent="0.3">
      <c r="A358" s="195" t="s">
        <v>813</v>
      </c>
      <c r="B358" s="189" t="s">
        <v>351</v>
      </c>
      <c r="C358" s="182" t="s">
        <v>1698</v>
      </c>
      <c r="D358" s="204" t="s">
        <v>1699</v>
      </c>
      <c r="E358" s="210" t="s">
        <v>178</v>
      </c>
      <c r="F358" s="185">
        <v>160</v>
      </c>
      <c r="G358" s="186"/>
      <c r="H358" s="187">
        <f t="shared" si="34"/>
        <v>0</v>
      </c>
    </row>
    <row r="359" spans="1:8" s="435" customFormat="1" ht="30.25" customHeight="1" x14ac:dyDescent="0.3">
      <c r="A359" s="195" t="s">
        <v>472</v>
      </c>
      <c r="B359" s="181" t="s">
        <v>143</v>
      </c>
      <c r="C359" s="182" t="s">
        <v>1700</v>
      </c>
      <c r="D359" s="204" t="s">
        <v>6</v>
      </c>
      <c r="E359" s="210" t="s">
        <v>178</v>
      </c>
      <c r="F359" s="203">
        <v>20</v>
      </c>
      <c r="G359" s="186"/>
      <c r="H359" s="187">
        <f t="shared" si="34"/>
        <v>0</v>
      </c>
    </row>
    <row r="360" spans="1:8" s="435" customFormat="1" ht="30.25" customHeight="1" x14ac:dyDescent="0.3">
      <c r="A360" s="195" t="s">
        <v>473</v>
      </c>
      <c r="B360" s="181" t="s">
        <v>144</v>
      </c>
      <c r="C360" s="182" t="s">
        <v>1701</v>
      </c>
      <c r="D360" s="204" t="s">
        <v>6</v>
      </c>
      <c r="E360" s="210" t="s">
        <v>178</v>
      </c>
      <c r="F360" s="185">
        <v>20</v>
      </c>
      <c r="G360" s="186"/>
      <c r="H360" s="187">
        <f t="shared" si="34"/>
        <v>0</v>
      </c>
    </row>
    <row r="361" spans="1:8" s="435" customFormat="1" ht="30.25" customHeight="1" x14ac:dyDescent="0.3">
      <c r="A361" s="195" t="s">
        <v>614</v>
      </c>
      <c r="B361" s="181" t="s">
        <v>995</v>
      </c>
      <c r="C361" s="182" t="s">
        <v>603</v>
      </c>
      <c r="D361" s="204" t="s">
        <v>6</v>
      </c>
      <c r="E361" s="210" t="s">
        <v>178</v>
      </c>
      <c r="F361" s="185">
        <v>20</v>
      </c>
      <c r="G361" s="186"/>
      <c r="H361" s="187">
        <f t="shared" si="34"/>
        <v>0</v>
      </c>
    </row>
    <row r="362" spans="1:8" s="435" customFormat="1" ht="30.25" customHeight="1" x14ac:dyDescent="0.35">
      <c r="A362" s="195" t="s">
        <v>814</v>
      </c>
      <c r="B362" s="181" t="s">
        <v>590</v>
      </c>
      <c r="C362" s="182" t="s">
        <v>339</v>
      </c>
      <c r="D362" s="204" t="s">
        <v>917</v>
      </c>
      <c r="E362" s="210"/>
      <c r="F362" s="178" t="s">
        <v>173</v>
      </c>
      <c r="G362" s="170"/>
      <c r="H362" s="179"/>
    </row>
    <row r="363" spans="1:8" s="435" customFormat="1" ht="30.25" customHeight="1" x14ac:dyDescent="0.3">
      <c r="A363" s="195" t="s">
        <v>1142</v>
      </c>
      <c r="B363" s="189" t="s">
        <v>350</v>
      </c>
      <c r="C363" s="182" t="s">
        <v>967</v>
      </c>
      <c r="D363" s="204" t="s">
        <v>173</v>
      </c>
      <c r="E363" s="210" t="s">
        <v>182</v>
      </c>
      <c r="F363" s="185">
        <v>375</v>
      </c>
      <c r="G363" s="186"/>
      <c r="H363" s="187">
        <f t="shared" ref="H363:H364" si="35">ROUND(G363*F363,2)</f>
        <v>0</v>
      </c>
    </row>
    <row r="364" spans="1:8" s="435" customFormat="1" ht="30.25" customHeight="1" x14ac:dyDescent="0.3">
      <c r="A364" s="195" t="s">
        <v>821</v>
      </c>
      <c r="B364" s="189" t="s">
        <v>351</v>
      </c>
      <c r="C364" s="199" t="s">
        <v>689</v>
      </c>
      <c r="D364" s="204" t="s">
        <v>173</v>
      </c>
      <c r="E364" s="210" t="s">
        <v>182</v>
      </c>
      <c r="F364" s="185">
        <v>50</v>
      </c>
      <c r="G364" s="186"/>
      <c r="H364" s="187">
        <f t="shared" si="35"/>
        <v>0</v>
      </c>
    </row>
    <row r="365" spans="1:8" s="435" customFormat="1" ht="30.25" customHeight="1" x14ac:dyDescent="0.35">
      <c r="A365" s="195" t="s">
        <v>824</v>
      </c>
      <c r="B365" s="181" t="s">
        <v>591</v>
      </c>
      <c r="C365" s="182" t="s">
        <v>341</v>
      </c>
      <c r="D365" s="204" t="s">
        <v>917</v>
      </c>
      <c r="E365" s="210"/>
      <c r="F365" s="178" t="s">
        <v>173</v>
      </c>
      <c r="G365" s="170"/>
      <c r="H365" s="179"/>
    </row>
    <row r="366" spans="1:8" s="435" customFormat="1" ht="45" customHeight="1" x14ac:dyDescent="0.3">
      <c r="A366" s="195" t="s">
        <v>825</v>
      </c>
      <c r="B366" s="189" t="s">
        <v>350</v>
      </c>
      <c r="C366" s="199" t="s">
        <v>1702</v>
      </c>
      <c r="D366" s="204" t="s">
        <v>398</v>
      </c>
      <c r="E366" s="210" t="s">
        <v>182</v>
      </c>
      <c r="F366" s="185">
        <v>210</v>
      </c>
      <c r="G366" s="186"/>
      <c r="H366" s="187">
        <f t="shared" ref="H366:H414" si="36">ROUND(G366*F366,2)</f>
        <v>0</v>
      </c>
    </row>
    <row r="367" spans="1:8" s="435" customFormat="1" ht="45" customHeight="1" x14ac:dyDescent="0.3">
      <c r="A367" s="195" t="s">
        <v>826</v>
      </c>
      <c r="B367" s="189" t="s">
        <v>351</v>
      </c>
      <c r="C367" s="199" t="s">
        <v>1703</v>
      </c>
      <c r="D367" s="204" t="s">
        <v>576</v>
      </c>
      <c r="E367" s="210" t="s">
        <v>182</v>
      </c>
      <c r="F367" s="185">
        <v>145</v>
      </c>
      <c r="G367" s="186"/>
      <c r="H367" s="187">
        <f t="shared" si="36"/>
        <v>0</v>
      </c>
    </row>
    <row r="368" spans="1:8" s="435" customFormat="1" ht="45" customHeight="1" x14ac:dyDescent="0.3">
      <c r="A368" s="195" t="s">
        <v>1152</v>
      </c>
      <c r="B368" s="189" t="s">
        <v>352</v>
      </c>
      <c r="C368" s="182" t="s">
        <v>1657</v>
      </c>
      <c r="D368" s="204" t="s">
        <v>399</v>
      </c>
      <c r="E368" s="210" t="s">
        <v>182</v>
      </c>
      <c r="F368" s="185">
        <v>35</v>
      </c>
      <c r="G368" s="186"/>
      <c r="H368" s="187">
        <f t="shared" si="36"/>
        <v>0</v>
      </c>
    </row>
    <row r="369" spans="1:8" s="435" customFormat="1" ht="45" customHeight="1" x14ac:dyDescent="0.3">
      <c r="A369" s="195" t="s">
        <v>841</v>
      </c>
      <c r="B369" s="189" t="s">
        <v>353</v>
      </c>
      <c r="C369" s="199" t="s">
        <v>1704</v>
      </c>
      <c r="D369" s="204" t="s">
        <v>367</v>
      </c>
      <c r="E369" s="210" t="s">
        <v>182</v>
      </c>
      <c r="F369" s="185">
        <v>50</v>
      </c>
      <c r="G369" s="186"/>
      <c r="H369" s="187">
        <f t="shared" si="36"/>
        <v>0</v>
      </c>
    </row>
    <row r="370" spans="1:8" s="435" customFormat="1" ht="45" customHeight="1" x14ac:dyDescent="0.3">
      <c r="A370" s="195" t="s">
        <v>475</v>
      </c>
      <c r="B370" s="181" t="s">
        <v>592</v>
      </c>
      <c r="C370" s="182" t="s">
        <v>165</v>
      </c>
      <c r="D370" s="204" t="s">
        <v>731</v>
      </c>
      <c r="E370" s="210" t="s">
        <v>178</v>
      </c>
      <c r="F370" s="185">
        <v>15</v>
      </c>
      <c r="G370" s="186"/>
      <c r="H370" s="187">
        <f t="shared" si="36"/>
        <v>0</v>
      </c>
    </row>
    <row r="371" spans="1:8" s="435" customFormat="1" ht="30.25" customHeight="1" x14ac:dyDescent="0.35">
      <c r="A371" s="195" t="s">
        <v>476</v>
      </c>
      <c r="B371" s="181" t="s">
        <v>691</v>
      </c>
      <c r="C371" s="182" t="s">
        <v>362</v>
      </c>
      <c r="D371" s="204" t="s">
        <v>1629</v>
      </c>
      <c r="E371" s="210"/>
      <c r="F371" s="178" t="s">
        <v>173</v>
      </c>
      <c r="G371" s="170"/>
      <c r="H371" s="179"/>
    </row>
    <row r="372" spans="1:8" s="435" customFormat="1" ht="30.25" customHeight="1" x14ac:dyDescent="0.35">
      <c r="A372" s="195" t="s">
        <v>477</v>
      </c>
      <c r="B372" s="189" t="s">
        <v>350</v>
      </c>
      <c r="C372" s="182" t="s">
        <v>363</v>
      </c>
      <c r="D372" s="204"/>
      <c r="E372" s="210"/>
      <c r="F372" s="178" t="s">
        <v>173</v>
      </c>
      <c r="G372" s="170"/>
      <c r="H372" s="179"/>
    </row>
    <row r="373" spans="1:8" s="435" customFormat="1" ht="30.25" customHeight="1" x14ac:dyDescent="0.3">
      <c r="A373" s="195" t="s">
        <v>1588</v>
      </c>
      <c r="B373" s="196" t="s">
        <v>699</v>
      </c>
      <c r="C373" s="182" t="s">
        <v>1589</v>
      </c>
      <c r="D373" s="190"/>
      <c r="E373" s="184" t="s">
        <v>180</v>
      </c>
      <c r="F373" s="185">
        <v>650</v>
      </c>
      <c r="G373" s="186"/>
      <c r="H373" s="187">
        <f>ROUND(G373*F373,2)</f>
        <v>0</v>
      </c>
    </row>
    <row r="374" spans="1:8" s="435" customFormat="1" ht="30.25" customHeight="1" x14ac:dyDescent="0.35">
      <c r="A374" s="195" t="s">
        <v>480</v>
      </c>
      <c r="B374" s="189" t="s">
        <v>351</v>
      </c>
      <c r="C374" s="182" t="s">
        <v>364</v>
      </c>
      <c r="D374" s="190"/>
      <c r="E374" s="184"/>
      <c r="F374" s="178" t="s">
        <v>173</v>
      </c>
      <c r="G374" s="170"/>
      <c r="H374" s="179"/>
    </row>
    <row r="375" spans="1:8" s="435" customFormat="1" ht="30.25" customHeight="1" x14ac:dyDescent="0.3">
      <c r="A375" s="195" t="s">
        <v>1592</v>
      </c>
      <c r="B375" s="196" t="s">
        <v>699</v>
      </c>
      <c r="C375" s="182" t="s">
        <v>1589</v>
      </c>
      <c r="D375" s="190"/>
      <c r="E375" s="184" t="s">
        <v>180</v>
      </c>
      <c r="F375" s="185">
        <v>70</v>
      </c>
      <c r="G375" s="186"/>
      <c r="H375" s="187">
        <f>ROUND(G375*F375,2)</f>
        <v>0</v>
      </c>
    </row>
    <row r="376" spans="1:8" s="435" customFormat="1" ht="30.25" customHeight="1" x14ac:dyDescent="0.35">
      <c r="A376" s="195" t="s">
        <v>571</v>
      </c>
      <c r="B376" s="181" t="s">
        <v>1533</v>
      </c>
      <c r="C376" s="182" t="s">
        <v>1290</v>
      </c>
      <c r="D376" s="190" t="s">
        <v>1422</v>
      </c>
      <c r="E376" s="184"/>
      <c r="F376" s="178" t="s">
        <v>173</v>
      </c>
      <c r="G376" s="170"/>
      <c r="H376" s="179"/>
    </row>
    <row r="377" spans="1:8" s="435" customFormat="1" ht="30.25" customHeight="1" x14ac:dyDescent="0.3">
      <c r="A377" s="195" t="s">
        <v>1286</v>
      </c>
      <c r="B377" s="189" t="s">
        <v>350</v>
      </c>
      <c r="C377" s="182" t="s">
        <v>1288</v>
      </c>
      <c r="D377" s="190"/>
      <c r="E377" s="184" t="s">
        <v>178</v>
      </c>
      <c r="F377" s="185">
        <v>1800</v>
      </c>
      <c r="G377" s="186"/>
      <c r="H377" s="187">
        <f t="shared" si="36"/>
        <v>0</v>
      </c>
    </row>
    <row r="378" spans="1:8" s="435" customFormat="1" ht="30.25" customHeight="1" x14ac:dyDescent="0.3">
      <c r="A378" s="195" t="s">
        <v>874</v>
      </c>
      <c r="B378" s="181" t="s">
        <v>24</v>
      </c>
      <c r="C378" s="182" t="s">
        <v>908</v>
      </c>
      <c r="D378" s="204" t="s">
        <v>959</v>
      </c>
      <c r="E378" s="210" t="s">
        <v>181</v>
      </c>
      <c r="F378" s="203">
        <v>8</v>
      </c>
      <c r="G378" s="186"/>
      <c r="H378" s="187">
        <f t="shared" si="36"/>
        <v>0</v>
      </c>
    </row>
    <row r="379" spans="1:8" ht="30.25" customHeight="1" x14ac:dyDescent="0.35">
      <c r="A379" s="163"/>
      <c r="B379" s="236"/>
      <c r="C379" s="234" t="s">
        <v>199</v>
      </c>
      <c r="D379" s="177"/>
      <c r="E379" s="237"/>
      <c r="F379" s="178" t="s">
        <v>173</v>
      </c>
      <c r="G379" s="170"/>
      <c r="H379" s="179"/>
    </row>
    <row r="380" spans="1:8" s="435" customFormat="1" ht="45" customHeight="1" x14ac:dyDescent="0.3">
      <c r="A380" s="230" t="s">
        <v>223</v>
      </c>
      <c r="B380" s="181" t="s">
        <v>1705</v>
      </c>
      <c r="C380" s="199" t="s">
        <v>879</v>
      </c>
      <c r="D380" s="190" t="s">
        <v>735</v>
      </c>
      <c r="E380" s="184" t="s">
        <v>182</v>
      </c>
      <c r="F380" s="203">
        <v>260</v>
      </c>
      <c r="G380" s="186"/>
      <c r="H380" s="212">
        <f>ROUND(G380*F380,2)</f>
        <v>0</v>
      </c>
    </row>
    <row r="381" spans="1:8" s="435" customFormat="1" ht="30.25" customHeight="1" x14ac:dyDescent="0.3">
      <c r="A381" s="230" t="s">
        <v>547</v>
      </c>
      <c r="B381" s="181" t="s">
        <v>1706</v>
      </c>
      <c r="C381" s="182" t="s">
        <v>98</v>
      </c>
      <c r="D381" s="190" t="s">
        <v>735</v>
      </c>
      <c r="E381" s="184" t="s">
        <v>182</v>
      </c>
      <c r="F381" s="185">
        <v>2000</v>
      </c>
      <c r="G381" s="186"/>
      <c r="H381" s="187">
        <f t="shared" si="36"/>
        <v>0</v>
      </c>
    </row>
    <row r="382" spans="1:8" ht="45" customHeight="1" x14ac:dyDescent="0.35">
      <c r="A382" s="163"/>
      <c r="B382" s="236"/>
      <c r="C382" s="234" t="s">
        <v>200</v>
      </c>
      <c r="D382" s="177"/>
      <c r="E382" s="237"/>
      <c r="F382" s="178" t="s">
        <v>173</v>
      </c>
      <c r="G382" s="170"/>
      <c r="H382" s="179"/>
    </row>
    <row r="383" spans="1:8" s="435" customFormat="1" ht="30.25" customHeight="1" x14ac:dyDescent="0.35">
      <c r="A383" s="180" t="s">
        <v>224</v>
      </c>
      <c r="B383" s="181" t="s">
        <v>1707</v>
      </c>
      <c r="C383" s="182" t="s">
        <v>415</v>
      </c>
      <c r="D383" s="190" t="s">
        <v>11</v>
      </c>
      <c r="E383" s="184"/>
      <c r="F383" s="178" t="s">
        <v>173</v>
      </c>
      <c r="G383" s="170"/>
      <c r="H383" s="179"/>
    </row>
    <row r="384" spans="1:8" s="435" customFormat="1" ht="30.25" customHeight="1" x14ac:dyDescent="0.3">
      <c r="A384" s="180" t="s">
        <v>225</v>
      </c>
      <c r="B384" s="189" t="s">
        <v>350</v>
      </c>
      <c r="C384" s="182" t="s">
        <v>983</v>
      </c>
      <c r="D384" s="190"/>
      <c r="E384" s="184" t="s">
        <v>181</v>
      </c>
      <c r="F384" s="185">
        <v>5</v>
      </c>
      <c r="G384" s="186"/>
      <c r="H384" s="187">
        <f t="shared" si="36"/>
        <v>0</v>
      </c>
    </row>
    <row r="385" spans="1:8" s="435" customFormat="1" ht="30.25" customHeight="1" x14ac:dyDescent="0.3">
      <c r="A385" s="180" t="s">
        <v>1009</v>
      </c>
      <c r="B385" s="189" t="s">
        <v>351</v>
      </c>
      <c r="C385" s="182" t="s">
        <v>984</v>
      </c>
      <c r="D385" s="190"/>
      <c r="E385" s="184" t="s">
        <v>181</v>
      </c>
      <c r="F385" s="203">
        <v>6</v>
      </c>
      <c r="G385" s="186"/>
      <c r="H385" s="187">
        <f>ROUND(G385*F385,2)</f>
        <v>0</v>
      </c>
    </row>
    <row r="386" spans="1:8" s="435" customFormat="1" ht="30.25" customHeight="1" x14ac:dyDescent="0.35">
      <c r="A386" s="180" t="s">
        <v>229</v>
      </c>
      <c r="B386" s="181" t="s">
        <v>1708</v>
      </c>
      <c r="C386" s="182" t="s">
        <v>420</v>
      </c>
      <c r="D386" s="190" t="s">
        <v>11</v>
      </c>
      <c r="E386" s="184"/>
      <c r="F386" s="178" t="s">
        <v>173</v>
      </c>
      <c r="G386" s="170"/>
      <c r="H386" s="179"/>
    </row>
    <row r="387" spans="1:8" s="435" customFormat="1" ht="30.25" customHeight="1" x14ac:dyDescent="0.35">
      <c r="A387" s="180" t="s">
        <v>53</v>
      </c>
      <c r="B387" s="189" t="s">
        <v>350</v>
      </c>
      <c r="C387" s="182" t="s">
        <v>1631</v>
      </c>
      <c r="D387" s="190"/>
      <c r="E387" s="184"/>
      <c r="F387" s="178" t="s">
        <v>173</v>
      </c>
      <c r="G387" s="170"/>
      <c r="H387" s="179"/>
    </row>
    <row r="388" spans="1:8" s="435" customFormat="1" ht="45" customHeight="1" x14ac:dyDescent="0.3">
      <c r="A388" s="180" t="s">
        <v>54</v>
      </c>
      <c r="B388" s="196" t="s">
        <v>699</v>
      </c>
      <c r="C388" s="182" t="s">
        <v>1632</v>
      </c>
      <c r="D388" s="190"/>
      <c r="E388" s="184" t="s">
        <v>182</v>
      </c>
      <c r="F388" s="185">
        <v>60</v>
      </c>
      <c r="G388" s="186"/>
      <c r="H388" s="187">
        <f t="shared" si="36"/>
        <v>0</v>
      </c>
    </row>
    <row r="389" spans="1:8" s="437" customFormat="1" ht="30.25" customHeight="1" x14ac:dyDescent="0.35">
      <c r="A389" s="180" t="s">
        <v>67</v>
      </c>
      <c r="B389" s="181" t="s">
        <v>1709</v>
      </c>
      <c r="C389" s="82" t="s">
        <v>1059</v>
      </c>
      <c r="D389" s="83" t="s">
        <v>1060</v>
      </c>
      <c r="E389" s="184"/>
      <c r="F389" s="178" t="s">
        <v>173</v>
      </c>
      <c r="G389" s="170"/>
      <c r="H389" s="179"/>
    </row>
    <row r="390" spans="1:8" s="435" customFormat="1" ht="45" customHeight="1" x14ac:dyDescent="0.3">
      <c r="A390" s="180" t="s">
        <v>68</v>
      </c>
      <c r="B390" s="189" t="s">
        <v>350</v>
      </c>
      <c r="C390" s="81" t="s">
        <v>1210</v>
      </c>
      <c r="D390" s="190"/>
      <c r="E390" s="184" t="s">
        <v>181</v>
      </c>
      <c r="F390" s="185">
        <v>3</v>
      </c>
      <c r="G390" s="186"/>
      <c r="H390" s="187">
        <f t="shared" si="36"/>
        <v>0</v>
      </c>
    </row>
    <row r="391" spans="1:8" s="435" customFormat="1" ht="45" customHeight="1" x14ac:dyDescent="0.3">
      <c r="A391" s="180" t="s">
        <v>69</v>
      </c>
      <c r="B391" s="189" t="s">
        <v>351</v>
      </c>
      <c r="C391" s="81" t="s">
        <v>1211</v>
      </c>
      <c r="D391" s="190"/>
      <c r="E391" s="184" t="s">
        <v>181</v>
      </c>
      <c r="F391" s="185">
        <v>3</v>
      </c>
      <c r="G391" s="186"/>
      <c r="H391" s="187">
        <f t="shared" si="36"/>
        <v>0</v>
      </c>
    </row>
    <row r="392" spans="1:8" s="437" customFormat="1" ht="30.25" customHeight="1" x14ac:dyDescent="0.35">
      <c r="A392" s="180" t="s">
        <v>74</v>
      </c>
      <c r="B392" s="181" t="s">
        <v>1710</v>
      </c>
      <c r="C392" s="239" t="s">
        <v>422</v>
      </c>
      <c r="D392" s="190" t="s">
        <v>11</v>
      </c>
      <c r="E392" s="184"/>
      <c r="F392" s="178" t="s">
        <v>173</v>
      </c>
      <c r="G392" s="170"/>
      <c r="H392" s="179"/>
    </row>
    <row r="393" spans="1:8" s="437" customFormat="1" ht="30.25" customHeight="1" x14ac:dyDescent="0.3">
      <c r="A393" s="180" t="s">
        <v>75</v>
      </c>
      <c r="B393" s="189" t="s">
        <v>350</v>
      </c>
      <c r="C393" s="239" t="s">
        <v>990</v>
      </c>
      <c r="D393" s="190"/>
      <c r="E393" s="184" t="s">
        <v>181</v>
      </c>
      <c r="F393" s="203">
        <v>5</v>
      </c>
      <c r="G393" s="186"/>
      <c r="H393" s="187">
        <f>ROUND(G393*F393,2)</f>
        <v>0</v>
      </c>
    </row>
    <row r="394" spans="1:8" s="438" customFormat="1" ht="30.25" customHeight="1" x14ac:dyDescent="0.35">
      <c r="A394" s="180" t="s">
        <v>78</v>
      </c>
      <c r="B394" s="209" t="s">
        <v>1711</v>
      </c>
      <c r="C394" s="208" t="s">
        <v>424</v>
      </c>
      <c r="D394" s="190" t="s">
        <v>11</v>
      </c>
      <c r="E394" s="184"/>
      <c r="F394" s="178" t="s">
        <v>173</v>
      </c>
      <c r="G394" s="170"/>
      <c r="H394" s="179"/>
    </row>
    <row r="395" spans="1:8" s="437" customFormat="1" ht="30.25" customHeight="1" x14ac:dyDescent="0.35">
      <c r="A395" s="180" t="s">
        <v>79</v>
      </c>
      <c r="B395" s="189" t="s">
        <v>350</v>
      </c>
      <c r="C395" s="208" t="s">
        <v>1634</v>
      </c>
      <c r="D395" s="190"/>
      <c r="E395" s="184"/>
      <c r="F395" s="178" t="s">
        <v>173</v>
      </c>
      <c r="G395" s="170"/>
      <c r="H395" s="179"/>
    </row>
    <row r="396" spans="1:8" s="435" customFormat="1" ht="30.25" customHeight="1" x14ac:dyDescent="0.3">
      <c r="A396" s="216" t="s">
        <v>1070</v>
      </c>
      <c r="B396" s="196" t="s">
        <v>699</v>
      </c>
      <c r="C396" s="182" t="s">
        <v>1712</v>
      </c>
      <c r="D396" s="190"/>
      <c r="E396" s="184" t="s">
        <v>181</v>
      </c>
      <c r="F396" s="185">
        <v>2</v>
      </c>
      <c r="G396" s="186"/>
      <c r="H396" s="187">
        <f t="shared" si="36"/>
        <v>0</v>
      </c>
    </row>
    <row r="397" spans="1:8" s="437" customFormat="1" ht="45" customHeight="1" x14ac:dyDescent="0.35">
      <c r="A397" s="180" t="s">
        <v>84</v>
      </c>
      <c r="B397" s="181" t="s">
        <v>1713</v>
      </c>
      <c r="C397" s="208" t="s">
        <v>726</v>
      </c>
      <c r="D397" s="190" t="s">
        <v>11</v>
      </c>
      <c r="E397" s="184"/>
      <c r="F397" s="178" t="s">
        <v>173</v>
      </c>
      <c r="G397" s="170"/>
      <c r="H397" s="179"/>
    </row>
    <row r="398" spans="1:8" s="437" customFormat="1" ht="30.25" customHeight="1" x14ac:dyDescent="0.3">
      <c r="A398" s="180" t="s">
        <v>85</v>
      </c>
      <c r="B398" s="189" t="s">
        <v>350</v>
      </c>
      <c r="C398" s="208" t="s">
        <v>1675</v>
      </c>
      <c r="D398" s="190"/>
      <c r="E398" s="184" t="s">
        <v>181</v>
      </c>
      <c r="F398" s="185">
        <v>10</v>
      </c>
      <c r="G398" s="186"/>
      <c r="H398" s="187">
        <f t="shared" si="36"/>
        <v>0</v>
      </c>
    </row>
    <row r="399" spans="1:8" s="435" customFormat="1" ht="30.25" customHeight="1" x14ac:dyDescent="0.3">
      <c r="A399" s="180" t="s">
        <v>430</v>
      </c>
      <c r="B399" s="181" t="s">
        <v>1714</v>
      </c>
      <c r="C399" s="182" t="s">
        <v>693</v>
      </c>
      <c r="D399" s="190" t="s">
        <v>11</v>
      </c>
      <c r="E399" s="184" t="s">
        <v>181</v>
      </c>
      <c r="F399" s="185">
        <v>10</v>
      </c>
      <c r="G399" s="186"/>
      <c r="H399" s="187">
        <f t="shared" si="36"/>
        <v>0</v>
      </c>
    </row>
    <row r="400" spans="1:8" s="436" customFormat="1" ht="30.25" customHeight="1" x14ac:dyDescent="0.3">
      <c r="A400" s="180" t="s">
        <v>432</v>
      </c>
      <c r="B400" s="181" t="s">
        <v>1715</v>
      </c>
      <c r="C400" s="182" t="s">
        <v>426</v>
      </c>
      <c r="D400" s="190" t="s">
        <v>11</v>
      </c>
      <c r="E400" s="184" t="s">
        <v>181</v>
      </c>
      <c r="F400" s="185">
        <v>2</v>
      </c>
      <c r="G400" s="186"/>
      <c r="H400" s="187">
        <f t="shared" si="36"/>
        <v>0</v>
      </c>
    </row>
    <row r="401" spans="1:8" s="435" customFormat="1" ht="45" customHeight="1" x14ac:dyDescent="0.35">
      <c r="A401" s="180"/>
      <c r="B401" s="209" t="s">
        <v>1716</v>
      </c>
      <c r="C401" s="182" t="s">
        <v>1637</v>
      </c>
      <c r="D401" s="204" t="s">
        <v>11</v>
      </c>
      <c r="E401" s="210"/>
      <c r="F401" s="178" t="s">
        <v>173</v>
      </c>
      <c r="G401" s="170"/>
      <c r="H401" s="179"/>
    </row>
    <row r="402" spans="1:8" s="435" customFormat="1" ht="30.25" customHeight="1" x14ac:dyDescent="0.3">
      <c r="A402" s="180"/>
      <c r="B402" s="211" t="s">
        <v>350</v>
      </c>
      <c r="C402" s="208" t="s">
        <v>1638</v>
      </c>
      <c r="D402" s="204"/>
      <c r="E402" s="210" t="s">
        <v>181</v>
      </c>
      <c r="F402" s="203">
        <v>16</v>
      </c>
      <c r="G402" s="186"/>
      <c r="H402" s="212">
        <f>ROUND(G402*F402,2)</f>
        <v>0</v>
      </c>
    </row>
    <row r="403" spans="1:8" s="435" customFormat="1" ht="30.25" customHeight="1" x14ac:dyDescent="0.35">
      <c r="A403" s="191"/>
      <c r="B403" s="202"/>
      <c r="C403" s="193" t="s">
        <v>201</v>
      </c>
      <c r="D403" s="194"/>
      <c r="E403" s="194"/>
      <c r="F403" s="178" t="s">
        <v>173</v>
      </c>
      <c r="G403" s="170"/>
      <c r="H403" s="179"/>
    </row>
    <row r="404" spans="1:8" s="435" customFormat="1" ht="45" customHeight="1" x14ac:dyDescent="0.3">
      <c r="A404" s="180" t="s">
        <v>230</v>
      </c>
      <c r="B404" s="181" t="s">
        <v>1717</v>
      </c>
      <c r="C404" s="81" t="s">
        <v>1061</v>
      </c>
      <c r="D404" s="83" t="s">
        <v>1060</v>
      </c>
      <c r="E404" s="184" t="s">
        <v>181</v>
      </c>
      <c r="F404" s="185">
        <v>3</v>
      </c>
      <c r="G404" s="186"/>
      <c r="H404" s="187">
        <f t="shared" si="36"/>
        <v>0</v>
      </c>
    </row>
    <row r="405" spans="1:8" s="435" customFormat="1" ht="30.25" customHeight="1" x14ac:dyDescent="0.35">
      <c r="A405" s="180" t="s">
        <v>232</v>
      </c>
      <c r="B405" s="181" t="s">
        <v>1718</v>
      </c>
      <c r="C405" s="81" t="s">
        <v>1217</v>
      </c>
      <c r="D405" s="83" t="s">
        <v>1060</v>
      </c>
      <c r="E405" s="184"/>
      <c r="F405" s="178" t="s">
        <v>173</v>
      </c>
      <c r="G405" s="170"/>
      <c r="H405" s="179"/>
    </row>
    <row r="406" spans="1:8" s="435" customFormat="1" ht="30.25" customHeight="1" x14ac:dyDescent="0.3">
      <c r="A406" s="180" t="s">
        <v>234</v>
      </c>
      <c r="B406" s="189" t="s">
        <v>350</v>
      </c>
      <c r="C406" s="182" t="s">
        <v>881</v>
      </c>
      <c r="D406" s="190"/>
      <c r="E406" s="184" t="s">
        <v>181</v>
      </c>
      <c r="F406" s="185">
        <v>3</v>
      </c>
      <c r="G406" s="186"/>
      <c r="H406" s="187">
        <f t="shared" si="36"/>
        <v>0</v>
      </c>
    </row>
    <row r="407" spans="1:8" s="435" customFormat="1" ht="30.25" customHeight="1" x14ac:dyDescent="0.3">
      <c r="A407" s="180" t="s">
        <v>237</v>
      </c>
      <c r="B407" s="181" t="s">
        <v>1719</v>
      </c>
      <c r="C407" s="182" t="s">
        <v>599</v>
      </c>
      <c r="D407" s="83" t="s">
        <v>1060</v>
      </c>
      <c r="E407" s="184" t="s">
        <v>181</v>
      </c>
      <c r="F407" s="185">
        <v>4</v>
      </c>
      <c r="G407" s="186"/>
      <c r="H407" s="187">
        <f t="shared" si="36"/>
        <v>0</v>
      </c>
    </row>
    <row r="408" spans="1:8" s="435" customFormat="1" ht="30.25" customHeight="1" x14ac:dyDescent="0.3">
      <c r="A408" s="180" t="s">
        <v>459</v>
      </c>
      <c r="B408" s="181" t="s">
        <v>1720</v>
      </c>
      <c r="C408" s="182" t="s">
        <v>601</v>
      </c>
      <c r="D408" s="83" t="s">
        <v>1060</v>
      </c>
      <c r="E408" s="184" t="s">
        <v>181</v>
      </c>
      <c r="F408" s="185">
        <v>4</v>
      </c>
      <c r="G408" s="186"/>
      <c r="H408" s="187">
        <f t="shared" si="36"/>
        <v>0</v>
      </c>
    </row>
    <row r="409" spans="1:8" s="435" customFormat="1" ht="30.25" customHeight="1" x14ac:dyDescent="0.3">
      <c r="A409" s="180" t="s">
        <v>238</v>
      </c>
      <c r="B409" s="181" t="s">
        <v>1721</v>
      </c>
      <c r="C409" s="182" t="s">
        <v>600</v>
      </c>
      <c r="D409" s="83" t="s">
        <v>1060</v>
      </c>
      <c r="E409" s="184" t="s">
        <v>181</v>
      </c>
      <c r="F409" s="185">
        <v>5</v>
      </c>
      <c r="G409" s="186"/>
      <c r="H409" s="187">
        <f t="shared" si="36"/>
        <v>0</v>
      </c>
    </row>
    <row r="410" spans="1:8" s="435" customFormat="1" ht="30.25" customHeight="1" x14ac:dyDescent="0.3">
      <c r="A410" s="216" t="s">
        <v>241</v>
      </c>
      <c r="B410" s="92" t="s">
        <v>1722</v>
      </c>
      <c r="C410" s="81" t="s">
        <v>602</v>
      </c>
      <c r="D410" s="83" t="s">
        <v>1060</v>
      </c>
      <c r="E410" s="85" t="s">
        <v>181</v>
      </c>
      <c r="F410" s="185">
        <v>5</v>
      </c>
      <c r="G410" s="186"/>
      <c r="H410" s="187">
        <f t="shared" si="36"/>
        <v>0</v>
      </c>
    </row>
    <row r="411" spans="1:8" s="435" customFormat="1" ht="30.25" customHeight="1" x14ac:dyDescent="0.35">
      <c r="A411" s="191"/>
      <c r="B411" s="202"/>
      <c r="C411" s="193" t="s">
        <v>202</v>
      </c>
      <c r="D411" s="194"/>
      <c r="E411" s="194"/>
      <c r="F411" s="178" t="s">
        <v>173</v>
      </c>
      <c r="G411" s="170"/>
      <c r="H411" s="179"/>
    </row>
    <row r="412" spans="1:8" s="435" customFormat="1" ht="30.25" customHeight="1" x14ac:dyDescent="0.35">
      <c r="A412" s="195" t="s">
        <v>242</v>
      </c>
      <c r="B412" s="181" t="s">
        <v>1723</v>
      </c>
      <c r="C412" s="182" t="s">
        <v>147</v>
      </c>
      <c r="D412" s="190" t="s">
        <v>1535</v>
      </c>
      <c r="E412" s="184"/>
      <c r="F412" s="178" t="s">
        <v>173</v>
      </c>
      <c r="G412" s="170"/>
      <c r="H412" s="179"/>
    </row>
    <row r="413" spans="1:8" s="435" customFormat="1" ht="30.25" customHeight="1" x14ac:dyDescent="0.3">
      <c r="A413" s="195" t="s">
        <v>243</v>
      </c>
      <c r="B413" s="189" t="s">
        <v>350</v>
      </c>
      <c r="C413" s="182" t="s">
        <v>884</v>
      </c>
      <c r="D413" s="190"/>
      <c r="E413" s="184" t="s">
        <v>178</v>
      </c>
      <c r="F413" s="185">
        <v>500</v>
      </c>
      <c r="G413" s="186"/>
      <c r="H413" s="187">
        <f t="shared" si="36"/>
        <v>0</v>
      </c>
    </row>
    <row r="414" spans="1:8" s="435" customFormat="1" ht="30.25" customHeight="1" x14ac:dyDescent="0.3">
      <c r="A414" s="195" t="s">
        <v>244</v>
      </c>
      <c r="B414" s="189" t="s">
        <v>351</v>
      </c>
      <c r="C414" s="182" t="s">
        <v>885</v>
      </c>
      <c r="D414" s="190"/>
      <c r="E414" s="184" t="s">
        <v>178</v>
      </c>
      <c r="F414" s="185">
        <v>1500</v>
      </c>
      <c r="G414" s="186"/>
      <c r="H414" s="187">
        <f t="shared" si="36"/>
        <v>0</v>
      </c>
    </row>
    <row r="415" spans="1:8" ht="11.25" customHeight="1" x14ac:dyDescent="0.35">
      <c r="A415" s="163"/>
      <c r="B415" s="242"/>
      <c r="C415" s="234"/>
      <c r="D415" s="177"/>
      <c r="E415" s="237"/>
      <c r="F415" s="178"/>
      <c r="G415" s="170"/>
      <c r="H415" s="179"/>
    </row>
    <row r="416" spans="1:8" s="441" customFormat="1" ht="45" customHeight="1" thickBot="1" x14ac:dyDescent="0.35">
      <c r="A416" s="223"/>
      <c r="B416" s="219" t="str">
        <f>B328</f>
        <v>F</v>
      </c>
      <c r="C416" s="495" t="str">
        <f>C328</f>
        <v>PAVEMENT REHABILITATION: RAQUETTE STREET FROM BROWNING BOULEVARD TO SANSOME AVENUE</v>
      </c>
      <c r="D416" s="496"/>
      <c r="E416" s="496"/>
      <c r="F416" s="497"/>
      <c r="G416" s="232" t="s">
        <v>1650</v>
      </c>
      <c r="H416" s="233">
        <f>SUM(H328:H415)</f>
        <v>0</v>
      </c>
    </row>
    <row r="417" spans="1:8" s="443" customFormat="1" ht="45" customHeight="1" thickTop="1" x14ac:dyDescent="0.3">
      <c r="A417" s="258"/>
      <c r="B417" s="172" t="s">
        <v>612</v>
      </c>
      <c r="C417" s="510" t="s">
        <v>1724</v>
      </c>
      <c r="D417" s="511"/>
      <c r="E417" s="511"/>
      <c r="F417" s="512"/>
      <c r="G417" s="259"/>
      <c r="H417" s="260"/>
    </row>
    <row r="418" spans="1:8" s="435" customFormat="1" ht="30.25" customHeight="1" x14ac:dyDescent="0.35">
      <c r="A418" s="191"/>
      <c r="B418" s="202"/>
      <c r="C418" s="193" t="s">
        <v>196</v>
      </c>
      <c r="D418" s="261"/>
      <c r="E418" s="261"/>
      <c r="F418" s="178" t="s">
        <v>173</v>
      </c>
      <c r="G418" s="170" t="s">
        <v>173</v>
      </c>
      <c r="H418" s="179"/>
    </row>
    <row r="419" spans="1:8" s="435" customFormat="1" ht="30.25" customHeight="1" x14ac:dyDescent="0.3">
      <c r="A419" s="180" t="s">
        <v>439</v>
      </c>
      <c r="B419" s="181" t="s">
        <v>145</v>
      </c>
      <c r="C419" s="182" t="s">
        <v>104</v>
      </c>
      <c r="D419" s="183" t="s">
        <v>1293</v>
      </c>
      <c r="E419" s="184" t="s">
        <v>179</v>
      </c>
      <c r="F419" s="185">
        <v>30</v>
      </c>
      <c r="G419" s="186"/>
      <c r="H419" s="187">
        <f>ROUND(G419*F419,2)</f>
        <v>0</v>
      </c>
    </row>
    <row r="420" spans="1:8" s="435" customFormat="1" ht="30" customHeight="1" x14ac:dyDescent="0.35">
      <c r="A420" s="188" t="s">
        <v>250</v>
      </c>
      <c r="B420" s="181" t="s">
        <v>146</v>
      </c>
      <c r="C420" s="182" t="s">
        <v>319</v>
      </c>
      <c r="D420" s="183" t="s">
        <v>1293</v>
      </c>
      <c r="E420" s="184"/>
      <c r="F420" s="178" t="s">
        <v>173</v>
      </c>
      <c r="G420" s="170"/>
      <c r="H420" s="179"/>
    </row>
    <row r="421" spans="1:8" s="435" customFormat="1" ht="30.25" customHeight="1" x14ac:dyDescent="0.3">
      <c r="A421" s="188" t="s">
        <v>1122</v>
      </c>
      <c r="B421" s="189" t="s">
        <v>350</v>
      </c>
      <c r="C421" s="182" t="s">
        <v>1652</v>
      </c>
      <c r="D421" s="190" t="s">
        <v>173</v>
      </c>
      <c r="E421" s="184" t="s">
        <v>179</v>
      </c>
      <c r="F421" s="185">
        <v>30</v>
      </c>
      <c r="G421" s="186"/>
      <c r="H421" s="187">
        <f>ROUND(G421*F421,2)</f>
        <v>0</v>
      </c>
    </row>
    <row r="422" spans="1:8" s="435" customFormat="1" ht="30.25" customHeight="1" x14ac:dyDescent="0.3">
      <c r="A422" s="180" t="s">
        <v>252</v>
      </c>
      <c r="B422" s="181" t="s">
        <v>870</v>
      </c>
      <c r="C422" s="182" t="s">
        <v>108</v>
      </c>
      <c r="D422" s="183" t="s">
        <v>1293</v>
      </c>
      <c r="E422" s="184" t="s">
        <v>178</v>
      </c>
      <c r="F422" s="185">
        <v>675</v>
      </c>
      <c r="G422" s="186"/>
      <c r="H422" s="187">
        <f>ROUND(G422*F422,2)</f>
        <v>0</v>
      </c>
    </row>
    <row r="423" spans="1:8" s="435" customFormat="1" ht="30.25" customHeight="1" x14ac:dyDescent="0.35">
      <c r="A423" s="191"/>
      <c r="B423" s="192"/>
      <c r="C423" s="193" t="s">
        <v>1587</v>
      </c>
      <c r="D423" s="194"/>
      <c r="E423" s="194"/>
      <c r="F423" s="178" t="s">
        <v>173</v>
      </c>
      <c r="G423" s="170"/>
      <c r="H423" s="179"/>
    </row>
    <row r="424" spans="1:8" s="435" customFormat="1" ht="30.25" customHeight="1" x14ac:dyDescent="0.35">
      <c r="A424" s="195" t="s">
        <v>371</v>
      </c>
      <c r="B424" s="181" t="s">
        <v>1725</v>
      </c>
      <c r="C424" s="182" t="s">
        <v>316</v>
      </c>
      <c r="D424" s="183" t="s">
        <v>1293</v>
      </c>
      <c r="E424" s="184"/>
      <c r="F424" s="178" t="s">
        <v>173</v>
      </c>
      <c r="G424" s="170"/>
      <c r="H424" s="179"/>
    </row>
    <row r="425" spans="1:8" s="435" customFormat="1" ht="30.25" customHeight="1" x14ac:dyDescent="0.3">
      <c r="A425" s="195" t="s">
        <v>442</v>
      </c>
      <c r="B425" s="189" t="s">
        <v>350</v>
      </c>
      <c r="C425" s="182" t="s">
        <v>317</v>
      </c>
      <c r="D425" s="190" t="s">
        <v>173</v>
      </c>
      <c r="E425" s="184" t="s">
        <v>178</v>
      </c>
      <c r="F425" s="185">
        <v>550</v>
      </c>
      <c r="G425" s="186"/>
      <c r="H425" s="187">
        <f>ROUND(G425*F425,2)</f>
        <v>0</v>
      </c>
    </row>
    <row r="426" spans="1:8" s="435" customFormat="1" ht="30.25" customHeight="1" x14ac:dyDescent="0.3">
      <c r="A426" s="195" t="s">
        <v>262</v>
      </c>
      <c r="B426" s="189" t="s">
        <v>351</v>
      </c>
      <c r="C426" s="182" t="s">
        <v>318</v>
      </c>
      <c r="D426" s="190" t="s">
        <v>173</v>
      </c>
      <c r="E426" s="184" t="s">
        <v>178</v>
      </c>
      <c r="F426" s="185">
        <v>20</v>
      </c>
      <c r="G426" s="186"/>
      <c r="H426" s="187">
        <f>ROUND(G426*F426,2)</f>
        <v>0</v>
      </c>
    </row>
    <row r="427" spans="1:8" s="435" customFormat="1" ht="30.25" customHeight="1" x14ac:dyDescent="0.35">
      <c r="A427" s="195" t="s">
        <v>263</v>
      </c>
      <c r="B427" s="181" t="s">
        <v>1726</v>
      </c>
      <c r="C427" s="182" t="s">
        <v>462</v>
      </c>
      <c r="D427" s="190" t="s">
        <v>920</v>
      </c>
      <c r="E427" s="184"/>
      <c r="F427" s="178" t="s">
        <v>173</v>
      </c>
      <c r="G427" s="170"/>
      <c r="H427" s="179"/>
    </row>
    <row r="428" spans="1:8" s="435" customFormat="1" ht="45" customHeight="1" x14ac:dyDescent="0.3">
      <c r="A428" s="195" t="s">
        <v>275</v>
      </c>
      <c r="B428" s="189" t="s">
        <v>350</v>
      </c>
      <c r="C428" s="182" t="s">
        <v>1697</v>
      </c>
      <c r="D428" s="190" t="s">
        <v>173</v>
      </c>
      <c r="E428" s="184" t="s">
        <v>178</v>
      </c>
      <c r="F428" s="185">
        <v>20</v>
      </c>
      <c r="G428" s="186"/>
      <c r="H428" s="187">
        <f>ROUND(G428*F428,2)</f>
        <v>0</v>
      </c>
    </row>
    <row r="429" spans="1:8" s="435" customFormat="1" ht="30.25" customHeight="1" x14ac:dyDescent="0.35">
      <c r="A429" s="195" t="s">
        <v>276</v>
      </c>
      <c r="B429" s="181" t="s">
        <v>1727</v>
      </c>
      <c r="C429" s="182" t="s">
        <v>463</v>
      </c>
      <c r="D429" s="190" t="s">
        <v>1312</v>
      </c>
      <c r="E429" s="184"/>
      <c r="F429" s="178" t="s">
        <v>173</v>
      </c>
      <c r="G429" s="170"/>
      <c r="H429" s="179"/>
    </row>
    <row r="430" spans="1:8" s="435" customFormat="1" ht="45" customHeight="1" x14ac:dyDescent="0.3">
      <c r="A430" s="195" t="s">
        <v>289</v>
      </c>
      <c r="B430" s="189" t="s">
        <v>350</v>
      </c>
      <c r="C430" s="182" t="s">
        <v>1654</v>
      </c>
      <c r="D430" s="190" t="s">
        <v>173</v>
      </c>
      <c r="E430" s="184" t="s">
        <v>178</v>
      </c>
      <c r="F430" s="185">
        <v>5</v>
      </c>
      <c r="G430" s="186"/>
      <c r="H430" s="187">
        <f>ROUND(G430*F430,2)</f>
        <v>0</v>
      </c>
    </row>
    <row r="431" spans="1:8" s="435" customFormat="1" ht="45" customHeight="1" x14ac:dyDescent="0.3">
      <c r="A431" s="195" t="s">
        <v>290</v>
      </c>
      <c r="B431" s="189" t="s">
        <v>351</v>
      </c>
      <c r="C431" s="182" t="s">
        <v>1655</v>
      </c>
      <c r="D431" s="190" t="s">
        <v>173</v>
      </c>
      <c r="E431" s="184" t="s">
        <v>178</v>
      </c>
      <c r="F431" s="185">
        <v>5</v>
      </c>
      <c r="G431" s="186"/>
      <c r="H431" s="187">
        <f>ROUND(G431*F431,2)</f>
        <v>0</v>
      </c>
    </row>
    <row r="432" spans="1:8" s="435" customFormat="1" ht="45" customHeight="1" x14ac:dyDescent="0.3">
      <c r="A432" s="195" t="s">
        <v>292</v>
      </c>
      <c r="B432" s="189" t="s">
        <v>352</v>
      </c>
      <c r="C432" s="182" t="s">
        <v>1656</v>
      </c>
      <c r="D432" s="190" t="s">
        <v>173</v>
      </c>
      <c r="E432" s="184" t="s">
        <v>178</v>
      </c>
      <c r="F432" s="185">
        <v>5</v>
      </c>
      <c r="G432" s="186"/>
      <c r="H432" s="187">
        <f>ROUND(G432*F432,2)</f>
        <v>0</v>
      </c>
    </row>
    <row r="433" spans="1:8" s="435" customFormat="1" ht="45" customHeight="1" x14ac:dyDescent="0.35">
      <c r="A433" s="195" t="s">
        <v>765</v>
      </c>
      <c r="B433" s="181" t="s">
        <v>1728</v>
      </c>
      <c r="C433" s="182" t="s">
        <v>575</v>
      </c>
      <c r="D433" s="190" t="s">
        <v>1312</v>
      </c>
      <c r="E433" s="184"/>
      <c r="F433" s="178" t="s">
        <v>173</v>
      </c>
      <c r="G433" s="170"/>
      <c r="H433" s="179"/>
    </row>
    <row r="434" spans="1:8" s="435" customFormat="1" ht="45" customHeight="1" x14ac:dyDescent="0.3">
      <c r="A434" s="195" t="s">
        <v>772</v>
      </c>
      <c r="B434" s="189" t="s">
        <v>350</v>
      </c>
      <c r="C434" s="182" t="s">
        <v>1566</v>
      </c>
      <c r="D434" s="190" t="s">
        <v>173</v>
      </c>
      <c r="E434" s="184" t="s">
        <v>178</v>
      </c>
      <c r="F434" s="185">
        <v>15</v>
      </c>
      <c r="G434" s="186"/>
      <c r="H434" s="187">
        <f>ROUND(G434*F434,2)</f>
        <v>0</v>
      </c>
    </row>
    <row r="435" spans="1:8" s="435" customFormat="1" ht="45" customHeight="1" x14ac:dyDescent="0.35">
      <c r="A435" s="195" t="s">
        <v>774</v>
      </c>
      <c r="B435" s="224" t="s">
        <v>1729</v>
      </c>
      <c r="C435" s="182" t="s">
        <v>466</v>
      </c>
      <c r="D435" s="190" t="s">
        <v>1312</v>
      </c>
      <c r="E435" s="184"/>
      <c r="F435" s="178" t="s">
        <v>173</v>
      </c>
      <c r="G435" s="170"/>
      <c r="H435" s="179"/>
    </row>
    <row r="436" spans="1:8" s="435" customFormat="1" ht="45" customHeight="1" x14ac:dyDescent="0.3">
      <c r="A436" s="195" t="s">
        <v>787</v>
      </c>
      <c r="B436" s="189" t="s">
        <v>350</v>
      </c>
      <c r="C436" s="182" t="s">
        <v>1580</v>
      </c>
      <c r="D436" s="190" t="s">
        <v>173</v>
      </c>
      <c r="E436" s="184" t="s">
        <v>178</v>
      </c>
      <c r="F436" s="185">
        <v>5</v>
      </c>
      <c r="G436" s="186"/>
      <c r="H436" s="187">
        <f t="shared" ref="H436:H438" si="37">ROUND(G436*F436,2)</f>
        <v>0</v>
      </c>
    </row>
    <row r="437" spans="1:8" s="435" customFormat="1" ht="45" customHeight="1" x14ac:dyDescent="0.3">
      <c r="A437" s="195" t="s">
        <v>788</v>
      </c>
      <c r="B437" s="189" t="s">
        <v>351</v>
      </c>
      <c r="C437" s="182" t="s">
        <v>1581</v>
      </c>
      <c r="D437" s="190" t="s">
        <v>173</v>
      </c>
      <c r="E437" s="184" t="s">
        <v>178</v>
      </c>
      <c r="F437" s="185">
        <v>5</v>
      </c>
      <c r="G437" s="186"/>
      <c r="H437" s="187">
        <f t="shared" si="37"/>
        <v>0</v>
      </c>
    </row>
    <row r="438" spans="1:8" s="435" customFormat="1" ht="45" customHeight="1" x14ac:dyDescent="0.3">
      <c r="A438" s="195" t="s">
        <v>790</v>
      </c>
      <c r="B438" s="189" t="s">
        <v>352</v>
      </c>
      <c r="C438" s="182" t="s">
        <v>1583</v>
      </c>
      <c r="D438" s="190" t="s">
        <v>173</v>
      </c>
      <c r="E438" s="184" t="s">
        <v>178</v>
      </c>
      <c r="F438" s="185">
        <v>5</v>
      </c>
      <c r="G438" s="186"/>
      <c r="H438" s="187">
        <f t="shared" si="37"/>
        <v>0</v>
      </c>
    </row>
    <row r="439" spans="1:8" s="435" customFormat="1" ht="30.25" customHeight="1" x14ac:dyDescent="0.35">
      <c r="A439" s="195" t="s">
        <v>301</v>
      </c>
      <c r="B439" s="181" t="s">
        <v>1730</v>
      </c>
      <c r="C439" s="182" t="s">
        <v>161</v>
      </c>
      <c r="D439" s="190" t="s">
        <v>920</v>
      </c>
      <c r="E439" s="184"/>
      <c r="F439" s="178" t="s">
        <v>173</v>
      </c>
      <c r="G439" s="170"/>
      <c r="H439" s="179"/>
    </row>
    <row r="440" spans="1:8" s="435" customFormat="1" ht="30.25" customHeight="1" x14ac:dyDescent="0.3">
      <c r="A440" s="195" t="s">
        <v>302</v>
      </c>
      <c r="B440" s="189" t="s">
        <v>350</v>
      </c>
      <c r="C440" s="182" t="s">
        <v>189</v>
      </c>
      <c r="D440" s="190" t="s">
        <v>173</v>
      </c>
      <c r="E440" s="184" t="s">
        <v>181</v>
      </c>
      <c r="F440" s="185">
        <v>100</v>
      </c>
      <c r="G440" s="186"/>
      <c r="H440" s="187">
        <f>ROUND(G440*F440,2)</f>
        <v>0</v>
      </c>
    </row>
    <row r="441" spans="1:8" s="435" customFormat="1" ht="30.25" customHeight="1" x14ac:dyDescent="0.35">
      <c r="A441" s="195" t="s">
        <v>304</v>
      </c>
      <c r="B441" s="181" t="s">
        <v>1731</v>
      </c>
      <c r="C441" s="182" t="s">
        <v>162</v>
      </c>
      <c r="D441" s="190" t="s">
        <v>920</v>
      </c>
      <c r="E441" s="184"/>
      <c r="F441" s="178" t="s">
        <v>173</v>
      </c>
      <c r="G441" s="170"/>
      <c r="H441" s="179"/>
    </row>
    <row r="442" spans="1:8" s="435" customFormat="1" ht="30.25" customHeight="1" x14ac:dyDescent="0.3">
      <c r="A442" s="195" t="s">
        <v>305</v>
      </c>
      <c r="B442" s="189" t="s">
        <v>350</v>
      </c>
      <c r="C442" s="182" t="s">
        <v>187</v>
      </c>
      <c r="D442" s="190" t="s">
        <v>173</v>
      </c>
      <c r="E442" s="184" t="s">
        <v>181</v>
      </c>
      <c r="F442" s="185">
        <v>90</v>
      </c>
      <c r="G442" s="186"/>
      <c r="H442" s="187">
        <f>ROUND(G442*F442,2)</f>
        <v>0</v>
      </c>
    </row>
    <row r="443" spans="1:8" s="435" customFormat="1" ht="30.25" customHeight="1" x14ac:dyDescent="0.35">
      <c r="A443" s="195" t="s">
        <v>804</v>
      </c>
      <c r="B443" s="181" t="s">
        <v>1732</v>
      </c>
      <c r="C443" s="182" t="s">
        <v>335</v>
      </c>
      <c r="D443" s="190" t="s">
        <v>1330</v>
      </c>
      <c r="E443" s="184"/>
      <c r="F443" s="178" t="s">
        <v>173</v>
      </c>
      <c r="G443" s="170"/>
      <c r="H443" s="179"/>
    </row>
    <row r="444" spans="1:8" s="435" customFormat="1" ht="30.25" customHeight="1" x14ac:dyDescent="0.35">
      <c r="A444" s="195" t="s">
        <v>808</v>
      </c>
      <c r="B444" s="189" t="s">
        <v>1621</v>
      </c>
      <c r="C444" s="182" t="s">
        <v>1622</v>
      </c>
      <c r="D444" s="190" t="s">
        <v>397</v>
      </c>
      <c r="E444" s="184"/>
      <c r="F444" s="178" t="s">
        <v>173</v>
      </c>
      <c r="G444" s="170"/>
      <c r="H444" s="179"/>
    </row>
    <row r="445" spans="1:8" s="435" customFormat="1" ht="30.25" customHeight="1" x14ac:dyDescent="0.3">
      <c r="A445" s="195" t="s">
        <v>809</v>
      </c>
      <c r="B445" s="196" t="s">
        <v>699</v>
      </c>
      <c r="C445" s="182" t="s">
        <v>700</v>
      </c>
      <c r="D445" s="190"/>
      <c r="E445" s="184" t="s">
        <v>178</v>
      </c>
      <c r="F445" s="185">
        <v>5</v>
      </c>
      <c r="G445" s="186"/>
      <c r="H445" s="187">
        <f>ROUND(G445*F445,2)</f>
        <v>0</v>
      </c>
    </row>
    <row r="446" spans="1:8" s="435" customFormat="1" ht="30.25" customHeight="1" x14ac:dyDescent="0.3">
      <c r="A446" s="195" t="s">
        <v>810</v>
      </c>
      <c r="B446" s="196" t="s">
        <v>701</v>
      </c>
      <c r="C446" s="182" t="s">
        <v>702</v>
      </c>
      <c r="D446" s="190"/>
      <c r="E446" s="184" t="s">
        <v>178</v>
      </c>
      <c r="F446" s="185">
        <v>10</v>
      </c>
      <c r="G446" s="186"/>
      <c r="H446" s="187">
        <f>ROUND(G446*F446,2)</f>
        <v>0</v>
      </c>
    </row>
    <row r="447" spans="1:8" s="435" customFormat="1" ht="30.25" customHeight="1" x14ac:dyDescent="0.3">
      <c r="A447" s="195" t="s">
        <v>472</v>
      </c>
      <c r="B447" s="181" t="s">
        <v>1733</v>
      </c>
      <c r="C447" s="182" t="s">
        <v>412</v>
      </c>
      <c r="D447" s="190" t="s">
        <v>6</v>
      </c>
      <c r="E447" s="184" t="s">
        <v>178</v>
      </c>
      <c r="F447" s="203">
        <v>10</v>
      </c>
      <c r="G447" s="186"/>
      <c r="H447" s="187">
        <f>ROUND(G447*F447,2)</f>
        <v>0</v>
      </c>
    </row>
    <row r="448" spans="1:8" s="435" customFormat="1" ht="30.25" customHeight="1" x14ac:dyDescent="0.3">
      <c r="A448" s="195" t="s">
        <v>473</v>
      </c>
      <c r="B448" s="181" t="s">
        <v>1734</v>
      </c>
      <c r="C448" s="182" t="s">
        <v>413</v>
      </c>
      <c r="D448" s="190" t="s">
        <v>6</v>
      </c>
      <c r="E448" s="184" t="s">
        <v>178</v>
      </c>
      <c r="F448" s="185">
        <v>15</v>
      </c>
      <c r="G448" s="186"/>
      <c r="H448" s="187">
        <f>ROUND(G448*F448,2)</f>
        <v>0</v>
      </c>
    </row>
    <row r="449" spans="1:8" s="435" customFormat="1" ht="30.25" customHeight="1" x14ac:dyDescent="0.3">
      <c r="A449" s="195" t="s">
        <v>614</v>
      </c>
      <c r="B449" s="181" t="s">
        <v>1735</v>
      </c>
      <c r="C449" s="182" t="s">
        <v>603</v>
      </c>
      <c r="D449" s="190" t="s">
        <v>6</v>
      </c>
      <c r="E449" s="184" t="s">
        <v>178</v>
      </c>
      <c r="F449" s="185">
        <v>15</v>
      </c>
      <c r="G449" s="186"/>
      <c r="H449" s="187">
        <f>ROUND(G449*F449,2)</f>
        <v>0</v>
      </c>
    </row>
    <row r="450" spans="1:8" s="435" customFormat="1" ht="30.25" customHeight="1" x14ac:dyDescent="0.35">
      <c r="A450" s="195" t="s">
        <v>814</v>
      </c>
      <c r="B450" s="181" t="s">
        <v>1736</v>
      </c>
      <c r="C450" s="182" t="s">
        <v>339</v>
      </c>
      <c r="D450" s="190" t="s">
        <v>917</v>
      </c>
      <c r="E450" s="184"/>
      <c r="F450" s="178" t="s">
        <v>173</v>
      </c>
      <c r="G450" s="170"/>
      <c r="H450" s="179"/>
    </row>
    <row r="451" spans="1:8" s="435" customFormat="1" ht="30.25" customHeight="1" x14ac:dyDescent="0.3">
      <c r="A451" s="195" t="s">
        <v>818</v>
      </c>
      <c r="B451" s="189" t="s">
        <v>350</v>
      </c>
      <c r="C451" s="182" t="s">
        <v>402</v>
      </c>
      <c r="D451" s="190" t="s">
        <v>173</v>
      </c>
      <c r="E451" s="184" t="s">
        <v>182</v>
      </c>
      <c r="F451" s="185">
        <v>570</v>
      </c>
      <c r="G451" s="186"/>
      <c r="H451" s="187">
        <f>ROUND(G451*F451,2)</f>
        <v>0</v>
      </c>
    </row>
    <row r="452" spans="1:8" s="435" customFormat="1" ht="30.25" customHeight="1" x14ac:dyDescent="0.35">
      <c r="A452" s="195" t="s">
        <v>824</v>
      </c>
      <c r="B452" s="181" t="s">
        <v>1737</v>
      </c>
      <c r="C452" s="182" t="s">
        <v>341</v>
      </c>
      <c r="D452" s="190" t="s">
        <v>917</v>
      </c>
      <c r="E452" s="184"/>
      <c r="F452" s="178" t="s">
        <v>173</v>
      </c>
      <c r="G452" s="170"/>
      <c r="H452" s="179"/>
    </row>
    <row r="453" spans="1:8" s="435" customFormat="1" ht="45" customHeight="1" x14ac:dyDescent="0.3">
      <c r="A453" s="195" t="s">
        <v>839</v>
      </c>
      <c r="B453" s="189" t="s">
        <v>350</v>
      </c>
      <c r="C453" s="182" t="s">
        <v>1658</v>
      </c>
      <c r="D453" s="190" t="s">
        <v>345</v>
      </c>
      <c r="E453" s="184" t="s">
        <v>182</v>
      </c>
      <c r="F453" s="185">
        <v>25</v>
      </c>
      <c r="G453" s="186"/>
      <c r="H453" s="187">
        <f>ROUND(G453*F453,2)</f>
        <v>0</v>
      </c>
    </row>
    <row r="454" spans="1:8" s="435" customFormat="1" ht="45" customHeight="1" x14ac:dyDescent="0.3">
      <c r="A454" s="195" t="s">
        <v>1161</v>
      </c>
      <c r="B454" s="189" t="s">
        <v>351</v>
      </c>
      <c r="C454" s="182" t="s">
        <v>1659</v>
      </c>
      <c r="D454" s="190" t="s">
        <v>346</v>
      </c>
      <c r="E454" s="184" t="s">
        <v>182</v>
      </c>
      <c r="F454" s="185">
        <v>545</v>
      </c>
      <c r="G454" s="186"/>
      <c r="H454" s="187">
        <f>ROUND(G454*F454,2)</f>
        <v>0</v>
      </c>
    </row>
    <row r="455" spans="1:8" s="435" customFormat="1" ht="45" customHeight="1" x14ac:dyDescent="0.3">
      <c r="A455" s="195" t="s">
        <v>475</v>
      </c>
      <c r="B455" s="181" t="s">
        <v>1738</v>
      </c>
      <c r="C455" s="182" t="s">
        <v>165</v>
      </c>
      <c r="D455" s="190" t="s">
        <v>731</v>
      </c>
      <c r="E455" s="184" t="s">
        <v>178</v>
      </c>
      <c r="F455" s="185">
        <v>30</v>
      </c>
      <c r="G455" s="186"/>
      <c r="H455" s="187">
        <f t="shared" ref="H455" si="38">ROUND(G455*F455,2)</f>
        <v>0</v>
      </c>
    </row>
    <row r="456" spans="1:8" s="435" customFormat="1" ht="30.25" customHeight="1" x14ac:dyDescent="0.35">
      <c r="A456" s="195" t="s">
        <v>476</v>
      </c>
      <c r="B456" s="181" t="s">
        <v>1739</v>
      </c>
      <c r="C456" s="182" t="s">
        <v>362</v>
      </c>
      <c r="D456" s="204" t="s">
        <v>1629</v>
      </c>
      <c r="E456" s="184"/>
      <c r="F456" s="178" t="s">
        <v>173</v>
      </c>
      <c r="G456" s="170"/>
      <c r="H456" s="179"/>
    </row>
    <row r="457" spans="1:8" s="435" customFormat="1" ht="30.25" customHeight="1" x14ac:dyDescent="0.35">
      <c r="A457" s="195" t="s">
        <v>477</v>
      </c>
      <c r="B457" s="189" t="s">
        <v>350</v>
      </c>
      <c r="C457" s="182" t="s">
        <v>363</v>
      </c>
      <c r="D457" s="190"/>
      <c r="E457" s="184"/>
      <c r="F457" s="178" t="s">
        <v>173</v>
      </c>
      <c r="G457" s="170"/>
      <c r="H457" s="179"/>
    </row>
    <row r="458" spans="1:8" s="435" customFormat="1" ht="30.25" customHeight="1" x14ac:dyDescent="0.3">
      <c r="A458" s="195" t="s">
        <v>1588</v>
      </c>
      <c r="B458" s="196" t="s">
        <v>699</v>
      </c>
      <c r="C458" s="182" t="s">
        <v>1589</v>
      </c>
      <c r="D458" s="190"/>
      <c r="E458" s="184" t="s">
        <v>180</v>
      </c>
      <c r="F458" s="185">
        <v>575</v>
      </c>
      <c r="G458" s="186"/>
      <c r="H458" s="187">
        <f>ROUND(G458*F458,2)</f>
        <v>0</v>
      </c>
    </row>
    <row r="459" spans="1:8" s="435" customFormat="1" ht="30.25" customHeight="1" x14ac:dyDescent="0.35">
      <c r="A459" s="195" t="s">
        <v>480</v>
      </c>
      <c r="B459" s="189" t="s">
        <v>351</v>
      </c>
      <c r="C459" s="182" t="s">
        <v>364</v>
      </c>
      <c r="D459" s="190"/>
      <c r="E459" s="184"/>
      <c r="F459" s="178" t="s">
        <v>173</v>
      </c>
      <c r="G459" s="170"/>
      <c r="H459" s="179"/>
    </row>
    <row r="460" spans="1:8" s="435" customFormat="1" ht="30.25" customHeight="1" x14ac:dyDescent="0.3">
      <c r="A460" s="195" t="s">
        <v>1592</v>
      </c>
      <c r="B460" s="196" t="s">
        <v>699</v>
      </c>
      <c r="C460" s="182" t="s">
        <v>1589</v>
      </c>
      <c r="D460" s="190"/>
      <c r="E460" s="184" t="s">
        <v>180</v>
      </c>
      <c r="F460" s="185">
        <v>25</v>
      </c>
      <c r="G460" s="186"/>
      <c r="H460" s="187">
        <f>ROUND(G460*F460,2)</f>
        <v>0</v>
      </c>
    </row>
    <row r="461" spans="1:8" s="435" customFormat="1" ht="30.25" customHeight="1" x14ac:dyDescent="0.35">
      <c r="A461" s="195" t="s">
        <v>571</v>
      </c>
      <c r="B461" s="181" t="s">
        <v>1740</v>
      </c>
      <c r="C461" s="182" t="s">
        <v>1290</v>
      </c>
      <c r="D461" s="190" t="s">
        <v>1422</v>
      </c>
      <c r="E461" s="184"/>
      <c r="F461" s="178" t="s">
        <v>173</v>
      </c>
      <c r="G461" s="170"/>
      <c r="H461" s="179"/>
    </row>
    <row r="462" spans="1:8" s="435" customFormat="1" ht="30.25" customHeight="1" x14ac:dyDescent="0.3">
      <c r="A462" s="195" t="s">
        <v>1286</v>
      </c>
      <c r="B462" s="189" t="s">
        <v>350</v>
      </c>
      <c r="C462" s="182" t="s">
        <v>1288</v>
      </c>
      <c r="D462" s="190"/>
      <c r="E462" s="184" t="s">
        <v>178</v>
      </c>
      <c r="F462" s="203">
        <v>300</v>
      </c>
      <c r="G462" s="186"/>
      <c r="H462" s="187">
        <f t="shared" ref="H462" si="39">ROUND(G462*F462,2)</f>
        <v>0</v>
      </c>
    </row>
    <row r="463" spans="1:8" s="435" customFormat="1" ht="30.25" customHeight="1" x14ac:dyDescent="0.35">
      <c r="A463" s="191"/>
      <c r="B463" s="202"/>
      <c r="C463" s="193" t="s">
        <v>720</v>
      </c>
      <c r="D463" s="194"/>
      <c r="E463" s="194"/>
      <c r="F463" s="178" t="s">
        <v>173</v>
      </c>
      <c r="G463" s="170"/>
      <c r="H463" s="179"/>
    </row>
    <row r="464" spans="1:8" s="435" customFormat="1" ht="45" customHeight="1" x14ac:dyDescent="0.35">
      <c r="A464" s="180" t="s">
        <v>209</v>
      </c>
      <c r="B464" s="181" t="s">
        <v>1741</v>
      </c>
      <c r="C464" s="182" t="s">
        <v>468</v>
      </c>
      <c r="D464" s="190" t="s">
        <v>1625</v>
      </c>
      <c r="E464" s="184"/>
      <c r="F464" s="178" t="s">
        <v>173</v>
      </c>
      <c r="G464" s="170"/>
      <c r="H464" s="179"/>
    </row>
    <row r="465" spans="1:8" s="435" customFormat="1" ht="45" customHeight="1" x14ac:dyDescent="0.3">
      <c r="A465" s="180" t="s">
        <v>214</v>
      </c>
      <c r="B465" s="189" t="s">
        <v>350</v>
      </c>
      <c r="C465" s="182" t="s">
        <v>1624</v>
      </c>
      <c r="D465" s="190" t="s">
        <v>173</v>
      </c>
      <c r="E465" s="184" t="s">
        <v>178</v>
      </c>
      <c r="F465" s="185">
        <v>300</v>
      </c>
      <c r="G465" s="186"/>
      <c r="H465" s="187">
        <f t="shared" ref="H465:H467" si="40">ROUND(G465*F465,2)</f>
        <v>0</v>
      </c>
    </row>
    <row r="466" spans="1:8" s="435" customFormat="1" ht="30.25" customHeight="1" x14ac:dyDescent="0.35">
      <c r="A466" s="180" t="s">
        <v>380</v>
      </c>
      <c r="B466" s="181" t="s">
        <v>1742</v>
      </c>
      <c r="C466" s="182" t="s">
        <v>123</v>
      </c>
      <c r="D466" s="190" t="s">
        <v>1625</v>
      </c>
      <c r="E466" s="184"/>
      <c r="F466" s="178" t="s">
        <v>173</v>
      </c>
      <c r="G466" s="170"/>
      <c r="H466" s="179"/>
    </row>
    <row r="467" spans="1:8" s="435" customFormat="1" ht="60" customHeight="1" x14ac:dyDescent="0.3">
      <c r="A467" s="230" t="s">
        <v>1192</v>
      </c>
      <c r="B467" s="189" t="s">
        <v>350</v>
      </c>
      <c r="C467" s="182" t="s">
        <v>1279</v>
      </c>
      <c r="D467" s="190"/>
      <c r="E467" s="184" t="s">
        <v>178</v>
      </c>
      <c r="F467" s="185">
        <v>250</v>
      </c>
      <c r="G467" s="186"/>
      <c r="H467" s="187">
        <f t="shared" si="40"/>
        <v>0</v>
      </c>
    </row>
    <row r="468" spans="1:8" ht="30.25" customHeight="1" x14ac:dyDescent="0.35">
      <c r="A468" s="163"/>
      <c r="B468" s="236"/>
      <c r="C468" s="234" t="s">
        <v>199</v>
      </c>
      <c r="D468" s="177"/>
      <c r="E468" s="237"/>
      <c r="F468" s="178" t="s">
        <v>173</v>
      </c>
      <c r="G468" s="170"/>
      <c r="H468" s="179"/>
    </row>
    <row r="469" spans="1:8" s="435" customFormat="1" ht="45" customHeight="1" x14ac:dyDescent="0.3">
      <c r="A469" s="230" t="s">
        <v>223</v>
      </c>
      <c r="B469" s="244" t="s">
        <v>1743</v>
      </c>
      <c r="C469" s="264" t="s">
        <v>879</v>
      </c>
      <c r="D469" s="246" t="s">
        <v>735</v>
      </c>
      <c r="E469" s="247" t="s">
        <v>182</v>
      </c>
      <c r="F469" s="248">
        <v>250</v>
      </c>
      <c r="G469" s="249"/>
      <c r="H469" s="265">
        <f>ROUND(G469*F469,2)</f>
        <v>0</v>
      </c>
    </row>
    <row r="470" spans="1:8" s="435" customFormat="1" ht="30.25" customHeight="1" x14ac:dyDescent="0.3">
      <c r="A470" s="230" t="s">
        <v>547</v>
      </c>
      <c r="B470" s="244" t="s">
        <v>1744</v>
      </c>
      <c r="C470" s="245" t="s">
        <v>98</v>
      </c>
      <c r="D470" s="246" t="s">
        <v>735</v>
      </c>
      <c r="E470" s="247" t="s">
        <v>182</v>
      </c>
      <c r="F470" s="248">
        <v>1000</v>
      </c>
      <c r="G470" s="249"/>
      <c r="H470" s="250">
        <f>ROUND(G470*F470,2)</f>
        <v>0</v>
      </c>
    </row>
    <row r="471" spans="1:8" ht="45" customHeight="1" x14ac:dyDescent="0.35">
      <c r="A471" s="163"/>
      <c r="B471" s="236"/>
      <c r="C471" s="234" t="s">
        <v>200</v>
      </c>
      <c r="D471" s="177"/>
      <c r="E471" s="237"/>
      <c r="F471" s="178" t="s">
        <v>173</v>
      </c>
      <c r="G471" s="170"/>
      <c r="H471" s="179"/>
    </row>
    <row r="472" spans="1:8" s="435" customFormat="1" ht="30.25" customHeight="1" x14ac:dyDescent="0.35">
      <c r="A472" s="180" t="s">
        <v>227</v>
      </c>
      <c r="B472" s="266" t="s">
        <v>1745</v>
      </c>
      <c r="C472" s="245" t="s">
        <v>418</v>
      </c>
      <c r="D472" s="246" t="s">
        <v>11</v>
      </c>
      <c r="E472" s="247"/>
      <c r="F472" s="178" t="s">
        <v>173</v>
      </c>
      <c r="G472" s="170"/>
      <c r="H472" s="179"/>
    </row>
    <row r="473" spans="1:8" s="435" customFormat="1" ht="30.25" customHeight="1" x14ac:dyDescent="0.3">
      <c r="A473" s="180" t="s">
        <v>228</v>
      </c>
      <c r="B473" s="267" t="s">
        <v>350</v>
      </c>
      <c r="C473" s="245" t="s">
        <v>419</v>
      </c>
      <c r="D473" s="246"/>
      <c r="E473" s="247" t="s">
        <v>181</v>
      </c>
      <c r="F473" s="248">
        <v>6</v>
      </c>
      <c r="G473" s="249"/>
      <c r="H473" s="250">
        <f>ROUND(G473*F473,2)</f>
        <v>0</v>
      </c>
    </row>
    <row r="474" spans="1:8" s="435" customFormat="1" ht="30.25" customHeight="1" x14ac:dyDescent="0.35">
      <c r="A474" s="180" t="s">
        <v>229</v>
      </c>
      <c r="B474" s="244" t="s">
        <v>1746</v>
      </c>
      <c r="C474" s="245" t="s">
        <v>420</v>
      </c>
      <c r="D474" s="246" t="s">
        <v>11</v>
      </c>
      <c r="E474" s="247"/>
      <c r="F474" s="178" t="s">
        <v>173</v>
      </c>
      <c r="G474" s="170"/>
      <c r="H474" s="179"/>
    </row>
    <row r="475" spans="1:8" s="435" customFormat="1" ht="30.25" customHeight="1" x14ac:dyDescent="0.35">
      <c r="A475" s="180" t="s">
        <v>53</v>
      </c>
      <c r="B475" s="267" t="s">
        <v>350</v>
      </c>
      <c r="C475" s="245" t="s">
        <v>1631</v>
      </c>
      <c r="D475" s="246"/>
      <c r="E475" s="247"/>
      <c r="F475" s="178" t="s">
        <v>173</v>
      </c>
      <c r="G475" s="170"/>
      <c r="H475" s="179"/>
    </row>
    <row r="476" spans="1:8" s="435" customFormat="1" ht="45" customHeight="1" x14ac:dyDescent="0.3">
      <c r="A476" s="180" t="s">
        <v>54</v>
      </c>
      <c r="B476" s="268" t="s">
        <v>699</v>
      </c>
      <c r="C476" s="245" t="s">
        <v>1632</v>
      </c>
      <c r="D476" s="246"/>
      <c r="E476" s="247" t="s">
        <v>182</v>
      </c>
      <c r="F476" s="248">
        <v>5</v>
      </c>
      <c r="G476" s="249"/>
      <c r="H476" s="250">
        <f>ROUND(G476*F476,2)</f>
        <v>0</v>
      </c>
    </row>
    <row r="477" spans="1:8" s="435" customFormat="1" ht="30.25" customHeight="1" x14ac:dyDescent="0.3">
      <c r="A477" s="180" t="s">
        <v>56</v>
      </c>
      <c r="B477" s="266" t="s">
        <v>1747</v>
      </c>
      <c r="C477" s="264" t="s">
        <v>607</v>
      </c>
      <c r="D477" s="246" t="s">
        <v>11</v>
      </c>
      <c r="E477" s="247" t="s">
        <v>182</v>
      </c>
      <c r="F477" s="248">
        <v>30</v>
      </c>
      <c r="G477" s="249"/>
      <c r="H477" s="250">
        <f>ROUND(G477*F477,2)</f>
        <v>0</v>
      </c>
    </row>
    <row r="478" spans="1:8" s="437" customFormat="1" ht="30.25" customHeight="1" x14ac:dyDescent="0.35">
      <c r="A478" s="180" t="s">
        <v>67</v>
      </c>
      <c r="B478" s="244" t="s">
        <v>1748</v>
      </c>
      <c r="C478" s="269" t="s">
        <v>1059</v>
      </c>
      <c r="D478" s="270" t="s">
        <v>1060</v>
      </c>
      <c r="E478" s="247"/>
      <c r="F478" s="178" t="s">
        <v>173</v>
      </c>
      <c r="G478" s="170"/>
      <c r="H478" s="179"/>
    </row>
    <row r="479" spans="1:8" s="435" customFormat="1" ht="45" customHeight="1" x14ac:dyDescent="0.3">
      <c r="A479" s="180" t="s">
        <v>68</v>
      </c>
      <c r="B479" s="267" t="s">
        <v>350</v>
      </c>
      <c r="C479" s="271" t="s">
        <v>1210</v>
      </c>
      <c r="D479" s="246"/>
      <c r="E479" s="247" t="s">
        <v>181</v>
      </c>
      <c r="F479" s="248">
        <v>1</v>
      </c>
      <c r="G479" s="249"/>
      <c r="H479" s="250">
        <f t="shared" ref="H479:H480" si="41">ROUND(G479*F479,2)</f>
        <v>0</v>
      </c>
    </row>
    <row r="480" spans="1:8" s="435" customFormat="1" ht="45" customHeight="1" x14ac:dyDescent="0.3">
      <c r="A480" s="180" t="s">
        <v>69</v>
      </c>
      <c r="B480" s="267" t="s">
        <v>351</v>
      </c>
      <c r="C480" s="271" t="s">
        <v>1211</v>
      </c>
      <c r="D480" s="246"/>
      <c r="E480" s="247" t="s">
        <v>181</v>
      </c>
      <c r="F480" s="248">
        <v>1</v>
      </c>
      <c r="G480" s="249"/>
      <c r="H480" s="250">
        <f t="shared" si="41"/>
        <v>0</v>
      </c>
    </row>
    <row r="481" spans="1:8" s="437" customFormat="1" ht="30.25" customHeight="1" x14ac:dyDescent="0.35">
      <c r="A481" s="180" t="s">
        <v>76</v>
      </c>
      <c r="B481" s="244" t="s">
        <v>1749</v>
      </c>
      <c r="C481" s="272" t="s">
        <v>423</v>
      </c>
      <c r="D481" s="246" t="s">
        <v>11</v>
      </c>
      <c r="E481" s="247"/>
      <c r="F481" s="178" t="s">
        <v>173</v>
      </c>
      <c r="G481" s="170"/>
      <c r="H481" s="179"/>
    </row>
    <row r="482" spans="1:8" s="437" customFormat="1" ht="30.25" customHeight="1" x14ac:dyDescent="0.3">
      <c r="A482" s="180" t="s">
        <v>77</v>
      </c>
      <c r="B482" s="267" t="s">
        <v>350</v>
      </c>
      <c r="C482" s="272" t="s">
        <v>992</v>
      </c>
      <c r="D482" s="246"/>
      <c r="E482" s="247" t="s">
        <v>181</v>
      </c>
      <c r="F482" s="248">
        <v>6</v>
      </c>
      <c r="G482" s="249"/>
      <c r="H482" s="250">
        <f>ROUND(G482*F482,2)</f>
        <v>0</v>
      </c>
    </row>
    <row r="483" spans="1:8" s="437" customFormat="1" ht="45" customHeight="1" x14ac:dyDescent="0.35">
      <c r="A483" s="180" t="s">
        <v>84</v>
      </c>
      <c r="B483" s="244" t="s">
        <v>1750</v>
      </c>
      <c r="C483" s="272" t="s">
        <v>726</v>
      </c>
      <c r="D483" s="246" t="s">
        <v>11</v>
      </c>
      <c r="E483" s="247"/>
      <c r="F483" s="178" t="s">
        <v>173</v>
      </c>
      <c r="G483" s="170"/>
      <c r="H483" s="179"/>
    </row>
    <row r="484" spans="1:8" s="437" customFormat="1" ht="30.25" customHeight="1" x14ac:dyDescent="0.3">
      <c r="A484" s="180" t="s">
        <v>85</v>
      </c>
      <c r="B484" s="267" t="s">
        <v>350</v>
      </c>
      <c r="C484" s="272" t="s">
        <v>1675</v>
      </c>
      <c r="D484" s="246"/>
      <c r="E484" s="247" t="s">
        <v>181</v>
      </c>
      <c r="F484" s="273">
        <v>2</v>
      </c>
      <c r="G484" s="249"/>
      <c r="H484" s="250">
        <f t="shared" ref="H484" si="42">ROUND(G484*F484,2)</f>
        <v>0</v>
      </c>
    </row>
    <row r="485" spans="1:8" s="435" customFormat="1" ht="45" customHeight="1" x14ac:dyDescent="0.35">
      <c r="A485" s="180"/>
      <c r="B485" s="266" t="s">
        <v>1751</v>
      </c>
      <c r="C485" s="245" t="s">
        <v>1637</v>
      </c>
      <c r="D485" s="274" t="s">
        <v>11</v>
      </c>
      <c r="E485" s="275"/>
      <c r="F485" s="178" t="s">
        <v>173</v>
      </c>
      <c r="G485" s="170"/>
      <c r="H485" s="179"/>
    </row>
    <row r="486" spans="1:8" s="435" customFormat="1" ht="30.25" customHeight="1" x14ac:dyDescent="0.3">
      <c r="A486" s="180"/>
      <c r="B486" s="276" t="s">
        <v>350</v>
      </c>
      <c r="C486" s="272" t="s">
        <v>1638</v>
      </c>
      <c r="D486" s="274"/>
      <c r="E486" s="275" t="s">
        <v>181</v>
      </c>
      <c r="F486" s="248">
        <v>6</v>
      </c>
      <c r="G486" s="249"/>
      <c r="H486" s="265">
        <f>ROUND(G486*F486,2)</f>
        <v>0</v>
      </c>
    </row>
    <row r="487" spans="1:8" s="435" customFormat="1" ht="30.25" customHeight="1" x14ac:dyDescent="0.3">
      <c r="A487" s="180" t="s">
        <v>0</v>
      </c>
      <c r="B487" s="244" t="s">
        <v>1752</v>
      </c>
      <c r="C487" s="245" t="s">
        <v>1</v>
      </c>
      <c r="D487" s="246" t="s">
        <v>1584</v>
      </c>
      <c r="E487" s="247" t="s">
        <v>181</v>
      </c>
      <c r="F487" s="248">
        <v>6</v>
      </c>
      <c r="G487" s="249"/>
      <c r="H487" s="250">
        <f>ROUND(G487*F487,2)</f>
        <v>0</v>
      </c>
    </row>
    <row r="488" spans="1:8" ht="30.25" customHeight="1" x14ac:dyDescent="0.35">
      <c r="A488" s="163"/>
      <c r="B488" s="238"/>
      <c r="C488" s="234" t="s">
        <v>201</v>
      </c>
      <c r="D488" s="177"/>
      <c r="E488" s="237"/>
      <c r="F488" s="178" t="s">
        <v>173</v>
      </c>
      <c r="G488" s="170"/>
      <c r="H488" s="179"/>
    </row>
    <row r="489" spans="1:8" s="435" customFormat="1" ht="45" customHeight="1" x14ac:dyDescent="0.3">
      <c r="A489" s="180" t="s">
        <v>230</v>
      </c>
      <c r="B489" s="244" t="s">
        <v>1753</v>
      </c>
      <c r="C489" s="271" t="s">
        <v>1061</v>
      </c>
      <c r="D489" s="270" t="s">
        <v>1060</v>
      </c>
      <c r="E489" s="247" t="s">
        <v>181</v>
      </c>
      <c r="F489" s="248">
        <v>1</v>
      </c>
      <c r="G489" s="249"/>
      <c r="H489" s="250">
        <f>ROUND(G489*F489,2)</f>
        <v>0</v>
      </c>
    </row>
    <row r="490" spans="1:8" s="435" customFormat="1" ht="30.25" customHeight="1" x14ac:dyDescent="0.3">
      <c r="A490" s="180" t="s">
        <v>237</v>
      </c>
      <c r="B490" s="244" t="s">
        <v>1754</v>
      </c>
      <c r="C490" s="245" t="s">
        <v>599</v>
      </c>
      <c r="D490" s="270" t="s">
        <v>1060</v>
      </c>
      <c r="E490" s="247" t="s">
        <v>181</v>
      </c>
      <c r="F490" s="248">
        <v>1</v>
      </c>
      <c r="G490" s="249"/>
      <c r="H490" s="250">
        <f t="shared" ref="H490:H493" si="43">ROUND(G490*F490,2)</f>
        <v>0</v>
      </c>
    </row>
    <row r="491" spans="1:8" s="435" customFormat="1" ht="30.25" customHeight="1" x14ac:dyDescent="0.3">
      <c r="A491" s="180" t="s">
        <v>459</v>
      </c>
      <c r="B491" s="244" t="s">
        <v>1755</v>
      </c>
      <c r="C491" s="245" t="s">
        <v>601</v>
      </c>
      <c r="D491" s="270" t="s">
        <v>1060</v>
      </c>
      <c r="E491" s="247" t="s">
        <v>181</v>
      </c>
      <c r="F491" s="248">
        <v>1</v>
      </c>
      <c r="G491" s="249"/>
      <c r="H491" s="250">
        <f t="shared" si="43"/>
        <v>0</v>
      </c>
    </row>
    <row r="492" spans="1:8" s="435" customFormat="1" ht="30.25" customHeight="1" x14ac:dyDescent="0.3">
      <c r="A492" s="180" t="s">
        <v>238</v>
      </c>
      <c r="B492" s="244" t="s">
        <v>1756</v>
      </c>
      <c r="C492" s="245" t="s">
        <v>600</v>
      </c>
      <c r="D492" s="270" t="s">
        <v>1060</v>
      </c>
      <c r="E492" s="247" t="s">
        <v>181</v>
      </c>
      <c r="F492" s="248">
        <v>1</v>
      </c>
      <c r="G492" s="249"/>
      <c r="H492" s="250">
        <f t="shared" si="43"/>
        <v>0</v>
      </c>
    </row>
    <row r="493" spans="1:8" s="435" customFormat="1" ht="30.25" customHeight="1" x14ac:dyDescent="0.3">
      <c r="A493" s="216" t="s">
        <v>241</v>
      </c>
      <c r="B493" s="244" t="s">
        <v>1757</v>
      </c>
      <c r="C493" s="271" t="s">
        <v>602</v>
      </c>
      <c r="D493" s="270" t="s">
        <v>1060</v>
      </c>
      <c r="E493" s="277" t="s">
        <v>181</v>
      </c>
      <c r="F493" s="278">
        <v>1</v>
      </c>
      <c r="G493" s="279"/>
      <c r="H493" s="280">
        <f t="shared" si="43"/>
        <v>0</v>
      </c>
    </row>
    <row r="494" spans="1:8" ht="30.25" customHeight="1" x14ac:dyDescent="0.35">
      <c r="A494" s="163"/>
      <c r="B494" s="175"/>
      <c r="C494" s="234" t="s">
        <v>202</v>
      </c>
      <c r="D494" s="177"/>
      <c r="E494" s="235"/>
      <c r="F494" s="178" t="s">
        <v>173</v>
      </c>
      <c r="G494" s="170"/>
      <c r="H494" s="179"/>
    </row>
    <row r="495" spans="1:8" s="435" customFormat="1" ht="30.25" customHeight="1" x14ac:dyDescent="0.35">
      <c r="A495" s="195" t="s">
        <v>242</v>
      </c>
      <c r="B495" s="181" t="s">
        <v>1758</v>
      </c>
      <c r="C495" s="182" t="s">
        <v>147</v>
      </c>
      <c r="D495" s="190" t="s">
        <v>1535</v>
      </c>
      <c r="E495" s="184"/>
      <c r="F495" s="178" t="s">
        <v>173</v>
      </c>
      <c r="G495" s="170"/>
      <c r="H495" s="179"/>
    </row>
    <row r="496" spans="1:8" s="435" customFormat="1" ht="30.25" customHeight="1" x14ac:dyDescent="0.3">
      <c r="A496" s="195" t="s">
        <v>243</v>
      </c>
      <c r="B496" s="189" t="s">
        <v>350</v>
      </c>
      <c r="C496" s="182" t="s">
        <v>884</v>
      </c>
      <c r="D496" s="190"/>
      <c r="E496" s="184" t="s">
        <v>178</v>
      </c>
      <c r="F496" s="185">
        <v>75</v>
      </c>
      <c r="G496" s="186"/>
      <c r="H496" s="187">
        <f>ROUND(G496*F496,2)</f>
        <v>0</v>
      </c>
    </row>
    <row r="497" spans="1:8" s="435" customFormat="1" ht="30.25" customHeight="1" x14ac:dyDescent="0.3">
      <c r="A497" s="195" t="s">
        <v>244</v>
      </c>
      <c r="B497" s="189" t="s">
        <v>351</v>
      </c>
      <c r="C497" s="182" t="s">
        <v>885</v>
      </c>
      <c r="D497" s="190"/>
      <c r="E497" s="184" t="s">
        <v>178</v>
      </c>
      <c r="F497" s="185">
        <v>600</v>
      </c>
      <c r="G497" s="186"/>
      <c r="H497" s="187">
        <f>ROUND(G497*F497,2)</f>
        <v>0</v>
      </c>
    </row>
    <row r="498" spans="1:8" ht="9.75" customHeight="1" x14ac:dyDescent="0.35">
      <c r="A498" s="163"/>
      <c r="B498" s="242"/>
      <c r="C498" s="234"/>
      <c r="D498" s="177"/>
      <c r="E498" s="237"/>
      <c r="F498" s="178"/>
      <c r="G498" s="170"/>
      <c r="H498" s="179"/>
    </row>
    <row r="499" spans="1:8" s="441" customFormat="1" ht="45" customHeight="1" thickBot="1" x14ac:dyDescent="0.35">
      <c r="A499" s="223"/>
      <c r="B499" s="219" t="str">
        <f>B417</f>
        <v>G</v>
      </c>
      <c r="C499" s="495" t="str">
        <f>C417</f>
        <v>PAVEMENT REHABILITATION: HAULTAIN CRESCENT FROM RAQUETTE STREET TO RAQUETTE STREET</v>
      </c>
      <c r="D499" s="496"/>
      <c r="E499" s="496"/>
      <c r="F499" s="497"/>
      <c r="G499" s="232" t="s">
        <v>1650</v>
      </c>
      <c r="H499" s="233">
        <f>SUM(H417:H498)</f>
        <v>0</v>
      </c>
    </row>
    <row r="500" spans="1:8" s="443" customFormat="1" ht="45" customHeight="1" thickTop="1" x14ac:dyDescent="0.3">
      <c r="A500" s="258"/>
      <c r="B500" s="243" t="s">
        <v>613</v>
      </c>
      <c r="C500" s="510" t="s">
        <v>1759</v>
      </c>
      <c r="D500" s="511"/>
      <c r="E500" s="511"/>
      <c r="F500" s="512"/>
      <c r="G500" s="259"/>
      <c r="H500" s="260"/>
    </row>
    <row r="501" spans="1:8" s="435" customFormat="1" ht="30.25" customHeight="1" x14ac:dyDescent="0.35">
      <c r="A501" s="191"/>
      <c r="B501" s="202"/>
      <c r="C501" s="193" t="s">
        <v>196</v>
      </c>
      <c r="D501" s="261"/>
      <c r="E501" s="261"/>
      <c r="F501" s="178" t="s">
        <v>173</v>
      </c>
      <c r="G501" s="170" t="s">
        <v>173</v>
      </c>
      <c r="H501" s="179"/>
    </row>
    <row r="502" spans="1:8" s="435" customFormat="1" ht="30.25" customHeight="1" x14ac:dyDescent="0.3">
      <c r="A502" s="180" t="s">
        <v>439</v>
      </c>
      <c r="B502" s="181" t="s">
        <v>461</v>
      </c>
      <c r="C502" s="182" t="s">
        <v>104</v>
      </c>
      <c r="D502" s="183" t="s">
        <v>1293</v>
      </c>
      <c r="E502" s="184" t="s">
        <v>179</v>
      </c>
      <c r="F502" s="185">
        <v>20</v>
      </c>
      <c r="G502" s="186"/>
      <c r="H502" s="187">
        <f>ROUND(G502*F502,2)</f>
        <v>0</v>
      </c>
    </row>
    <row r="503" spans="1:8" s="435" customFormat="1" ht="30" customHeight="1" x14ac:dyDescent="0.35">
      <c r="A503" s="188" t="s">
        <v>250</v>
      </c>
      <c r="B503" s="181" t="s">
        <v>148</v>
      </c>
      <c r="C503" s="182" t="s">
        <v>319</v>
      </c>
      <c r="D503" s="183" t="s">
        <v>1293</v>
      </c>
      <c r="E503" s="184"/>
      <c r="F503" s="178" t="s">
        <v>173</v>
      </c>
      <c r="G503" s="170"/>
      <c r="H503" s="179"/>
    </row>
    <row r="504" spans="1:8" s="435" customFormat="1" ht="30.25" customHeight="1" x14ac:dyDescent="0.3">
      <c r="A504" s="188" t="s">
        <v>1122</v>
      </c>
      <c r="B504" s="189" t="s">
        <v>350</v>
      </c>
      <c r="C504" s="182" t="s">
        <v>1652</v>
      </c>
      <c r="D504" s="190" t="s">
        <v>173</v>
      </c>
      <c r="E504" s="184" t="s">
        <v>179</v>
      </c>
      <c r="F504" s="185">
        <v>20</v>
      </c>
      <c r="G504" s="186"/>
      <c r="H504" s="187">
        <f>ROUND(G504*F504,2)</f>
        <v>0</v>
      </c>
    </row>
    <row r="505" spans="1:8" s="435" customFormat="1" ht="30.25" customHeight="1" x14ac:dyDescent="0.3">
      <c r="A505" s="180" t="s">
        <v>252</v>
      </c>
      <c r="B505" s="181" t="s">
        <v>512</v>
      </c>
      <c r="C505" s="182" t="s">
        <v>108</v>
      </c>
      <c r="D505" s="183" t="s">
        <v>1293</v>
      </c>
      <c r="E505" s="184" t="s">
        <v>178</v>
      </c>
      <c r="F505" s="185">
        <v>530</v>
      </c>
      <c r="G505" s="186"/>
      <c r="H505" s="187">
        <f>ROUND(G505*F505,2)</f>
        <v>0</v>
      </c>
    </row>
    <row r="506" spans="1:8" s="435" customFormat="1" ht="30.25" customHeight="1" x14ac:dyDescent="0.35">
      <c r="A506" s="191"/>
      <c r="B506" s="192"/>
      <c r="C506" s="193" t="s">
        <v>1587</v>
      </c>
      <c r="D506" s="194"/>
      <c r="E506" s="194"/>
      <c r="F506" s="178" t="s">
        <v>173</v>
      </c>
      <c r="G506" s="170"/>
      <c r="H506" s="179"/>
    </row>
    <row r="507" spans="1:8" s="435" customFormat="1" ht="30.25" customHeight="1" x14ac:dyDescent="0.35">
      <c r="A507" s="195" t="s">
        <v>371</v>
      </c>
      <c r="B507" s="181" t="s">
        <v>517</v>
      </c>
      <c r="C507" s="182" t="s">
        <v>316</v>
      </c>
      <c r="D507" s="183" t="s">
        <v>1293</v>
      </c>
      <c r="E507" s="184"/>
      <c r="F507" s="178" t="s">
        <v>173</v>
      </c>
      <c r="G507" s="170"/>
      <c r="H507" s="179"/>
    </row>
    <row r="508" spans="1:8" s="435" customFormat="1" ht="30.25" customHeight="1" x14ac:dyDescent="0.3">
      <c r="A508" s="195" t="s">
        <v>262</v>
      </c>
      <c r="B508" s="189" t="s">
        <v>350</v>
      </c>
      <c r="C508" s="182" t="s">
        <v>318</v>
      </c>
      <c r="D508" s="190" t="s">
        <v>173</v>
      </c>
      <c r="E508" s="184" t="s">
        <v>178</v>
      </c>
      <c r="F508" s="185">
        <v>10</v>
      </c>
      <c r="G508" s="186"/>
      <c r="H508" s="187">
        <f>ROUND(G508*F508,2)</f>
        <v>0</v>
      </c>
    </row>
    <row r="509" spans="1:8" s="435" customFormat="1" ht="30.25" customHeight="1" x14ac:dyDescent="0.35">
      <c r="A509" s="195" t="s">
        <v>276</v>
      </c>
      <c r="B509" s="181" t="s">
        <v>518</v>
      </c>
      <c r="C509" s="182" t="s">
        <v>463</v>
      </c>
      <c r="D509" s="190" t="s">
        <v>1312</v>
      </c>
      <c r="E509" s="184"/>
      <c r="F509" s="178" t="s">
        <v>173</v>
      </c>
      <c r="G509" s="170"/>
      <c r="H509" s="179"/>
    </row>
    <row r="510" spans="1:8" s="435" customFormat="1" ht="45" customHeight="1" x14ac:dyDescent="0.3">
      <c r="A510" s="195" t="s">
        <v>289</v>
      </c>
      <c r="B510" s="189" t="s">
        <v>350</v>
      </c>
      <c r="C510" s="182" t="s">
        <v>1654</v>
      </c>
      <c r="D510" s="190" t="s">
        <v>173</v>
      </c>
      <c r="E510" s="184" t="s">
        <v>178</v>
      </c>
      <c r="F510" s="185">
        <v>5</v>
      </c>
      <c r="G510" s="186"/>
      <c r="H510" s="187">
        <f>ROUND(G510*F510,2)</f>
        <v>0</v>
      </c>
    </row>
    <row r="511" spans="1:8" s="435" customFormat="1" ht="45" customHeight="1" x14ac:dyDescent="0.3">
      <c r="A511" s="195" t="s">
        <v>290</v>
      </c>
      <c r="B511" s="189" t="s">
        <v>351</v>
      </c>
      <c r="C511" s="182" t="s">
        <v>1655</v>
      </c>
      <c r="D511" s="190" t="s">
        <v>173</v>
      </c>
      <c r="E511" s="184" t="s">
        <v>178</v>
      </c>
      <c r="F511" s="185">
        <v>5</v>
      </c>
      <c r="G511" s="186"/>
      <c r="H511" s="187">
        <f>ROUND(G511*F511,2)</f>
        <v>0</v>
      </c>
    </row>
    <row r="512" spans="1:8" s="435" customFormat="1" ht="45" customHeight="1" x14ac:dyDescent="0.3">
      <c r="A512" s="195" t="s">
        <v>292</v>
      </c>
      <c r="B512" s="189" t="s">
        <v>352</v>
      </c>
      <c r="C512" s="182" t="s">
        <v>1656</v>
      </c>
      <c r="D512" s="190" t="s">
        <v>173</v>
      </c>
      <c r="E512" s="184" t="s">
        <v>178</v>
      </c>
      <c r="F512" s="185">
        <v>170</v>
      </c>
      <c r="G512" s="186"/>
      <c r="H512" s="187">
        <f>ROUND(G512*F512,2)</f>
        <v>0</v>
      </c>
    </row>
    <row r="513" spans="1:8" s="435" customFormat="1" ht="45" customHeight="1" x14ac:dyDescent="0.35">
      <c r="A513" s="195" t="s">
        <v>774</v>
      </c>
      <c r="B513" s="224" t="s">
        <v>519</v>
      </c>
      <c r="C513" s="182" t="s">
        <v>466</v>
      </c>
      <c r="D513" s="190" t="s">
        <v>1312</v>
      </c>
      <c r="E513" s="184"/>
      <c r="F513" s="178" t="s">
        <v>173</v>
      </c>
      <c r="G513" s="170"/>
      <c r="H513" s="179"/>
    </row>
    <row r="514" spans="1:8" s="435" customFormat="1" ht="45" customHeight="1" x14ac:dyDescent="0.3">
      <c r="A514" s="195" t="s">
        <v>787</v>
      </c>
      <c r="B514" s="189" t="s">
        <v>350</v>
      </c>
      <c r="C514" s="182" t="s">
        <v>1580</v>
      </c>
      <c r="D514" s="190" t="s">
        <v>173</v>
      </c>
      <c r="E514" s="184" t="s">
        <v>178</v>
      </c>
      <c r="F514" s="185">
        <v>5</v>
      </c>
      <c r="G514" s="186"/>
      <c r="H514" s="187">
        <f>ROUND(G514*F514,2)</f>
        <v>0</v>
      </c>
    </row>
    <row r="515" spans="1:8" s="435" customFormat="1" ht="45" customHeight="1" x14ac:dyDescent="0.3">
      <c r="A515" s="195" t="s">
        <v>788</v>
      </c>
      <c r="B515" s="189" t="s">
        <v>351</v>
      </c>
      <c r="C515" s="182" t="s">
        <v>1581</v>
      </c>
      <c r="D515" s="190" t="s">
        <v>173</v>
      </c>
      <c r="E515" s="184" t="s">
        <v>178</v>
      </c>
      <c r="F515" s="185">
        <v>5</v>
      </c>
      <c r="G515" s="186"/>
      <c r="H515" s="187">
        <f>ROUND(G515*F515,2)</f>
        <v>0</v>
      </c>
    </row>
    <row r="516" spans="1:8" s="435" customFormat="1" ht="45" customHeight="1" x14ac:dyDescent="0.3">
      <c r="A516" s="195" t="s">
        <v>790</v>
      </c>
      <c r="B516" s="189" t="s">
        <v>352</v>
      </c>
      <c r="C516" s="182" t="s">
        <v>1583</v>
      </c>
      <c r="D516" s="190" t="s">
        <v>173</v>
      </c>
      <c r="E516" s="184" t="s">
        <v>178</v>
      </c>
      <c r="F516" s="185">
        <v>100</v>
      </c>
      <c r="G516" s="186"/>
      <c r="H516" s="187">
        <f>ROUND(G516*F516,2)</f>
        <v>0</v>
      </c>
    </row>
    <row r="517" spans="1:8" s="435" customFormat="1" ht="30.25" customHeight="1" x14ac:dyDescent="0.35">
      <c r="A517" s="195" t="s">
        <v>301</v>
      </c>
      <c r="B517" s="181" t="s">
        <v>520</v>
      </c>
      <c r="C517" s="182" t="s">
        <v>161</v>
      </c>
      <c r="D517" s="190" t="s">
        <v>920</v>
      </c>
      <c r="E517" s="184"/>
      <c r="F517" s="178" t="s">
        <v>173</v>
      </c>
      <c r="G517" s="170"/>
      <c r="H517" s="179"/>
    </row>
    <row r="518" spans="1:8" s="435" customFormat="1" ht="30.25" customHeight="1" x14ac:dyDescent="0.3">
      <c r="A518" s="195" t="s">
        <v>302</v>
      </c>
      <c r="B518" s="189" t="s">
        <v>350</v>
      </c>
      <c r="C518" s="182" t="s">
        <v>189</v>
      </c>
      <c r="D518" s="190" t="s">
        <v>173</v>
      </c>
      <c r="E518" s="184" t="s">
        <v>181</v>
      </c>
      <c r="F518" s="185">
        <v>90</v>
      </c>
      <c r="G518" s="186"/>
      <c r="H518" s="187">
        <f>ROUND(G518*F518,2)</f>
        <v>0</v>
      </c>
    </row>
    <row r="519" spans="1:8" s="435" customFormat="1" ht="30.25" customHeight="1" x14ac:dyDescent="0.35">
      <c r="A519" s="195" t="s">
        <v>304</v>
      </c>
      <c r="B519" s="181" t="s">
        <v>555</v>
      </c>
      <c r="C519" s="182" t="s">
        <v>162</v>
      </c>
      <c r="D519" s="190" t="s">
        <v>920</v>
      </c>
      <c r="E519" s="184"/>
      <c r="F519" s="178" t="s">
        <v>173</v>
      </c>
      <c r="G519" s="170"/>
      <c r="H519" s="179"/>
    </row>
    <row r="520" spans="1:8" s="435" customFormat="1" ht="30.25" customHeight="1" x14ac:dyDescent="0.3">
      <c r="A520" s="195" t="s">
        <v>305</v>
      </c>
      <c r="B520" s="189" t="s">
        <v>350</v>
      </c>
      <c r="C520" s="182" t="s">
        <v>187</v>
      </c>
      <c r="D520" s="190" t="s">
        <v>173</v>
      </c>
      <c r="E520" s="184" t="s">
        <v>181</v>
      </c>
      <c r="F520" s="185">
        <v>90</v>
      </c>
      <c r="G520" s="186"/>
      <c r="H520" s="187">
        <f>ROUND(G520*F520,2)</f>
        <v>0</v>
      </c>
    </row>
    <row r="521" spans="1:8" s="435" customFormat="1" ht="30.25" customHeight="1" x14ac:dyDescent="0.3">
      <c r="A521" s="195" t="s">
        <v>472</v>
      </c>
      <c r="B521" s="181" t="s">
        <v>556</v>
      </c>
      <c r="C521" s="182" t="s">
        <v>1700</v>
      </c>
      <c r="D521" s="190" t="s">
        <v>6</v>
      </c>
      <c r="E521" s="184" t="s">
        <v>178</v>
      </c>
      <c r="F521" s="203">
        <v>5</v>
      </c>
      <c r="G521" s="186"/>
      <c r="H521" s="187">
        <f>ROUND(G521*F521,2)</f>
        <v>0</v>
      </c>
    </row>
    <row r="522" spans="1:8" s="435" customFormat="1" ht="30.25" customHeight="1" x14ac:dyDescent="0.3">
      <c r="A522" s="195" t="s">
        <v>473</v>
      </c>
      <c r="B522" s="181" t="s">
        <v>557</v>
      </c>
      <c r="C522" s="182" t="s">
        <v>1701</v>
      </c>
      <c r="D522" s="190" t="s">
        <v>6</v>
      </c>
      <c r="E522" s="184" t="s">
        <v>178</v>
      </c>
      <c r="F522" s="185">
        <v>5</v>
      </c>
      <c r="G522" s="186"/>
      <c r="H522" s="187">
        <f>ROUND(G522*F522,2)</f>
        <v>0</v>
      </c>
    </row>
    <row r="523" spans="1:8" s="435" customFormat="1" ht="30.25" customHeight="1" x14ac:dyDescent="0.3">
      <c r="A523" s="195" t="s">
        <v>614</v>
      </c>
      <c r="B523" s="181" t="s">
        <v>558</v>
      </c>
      <c r="C523" s="182" t="s">
        <v>603</v>
      </c>
      <c r="D523" s="190" t="s">
        <v>6</v>
      </c>
      <c r="E523" s="184" t="s">
        <v>178</v>
      </c>
      <c r="F523" s="185">
        <v>5</v>
      </c>
      <c r="G523" s="186"/>
      <c r="H523" s="187">
        <f>ROUND(G523*F523,2)</f>
        <v>0</v>
      </c>
    </row>
    <row r="524" spans="1:8" s="435" customFormat="1" ht="30.25" customHeight="1" x14ac:dyDescent="0.35">
      <c r="A524" s="195" t="s">
        <v>814</v>
      </c>
      <c r="B524" s="181" t="s">
        <v>559</v>
      </c>
      <c r="C524" s="182" t="s">
        <v>339</v>
      </c>
      <c r="D524" s="190" t="s">
        <v>917</v>
      </c>
      <c r="E524" s="184"/>
      <c r="F524" s="178" t="s">
        <v>173</v>
      </c>
      <c r="G524" s="170"/>
      <c r="H524" s="179"/>
    </row>
    <row r="525" spans="1:8" s="435" customFormat="1" ht="30.25" customHeight="1" x14ac:dyDescent="0.3">
      <c r="A525" s="195" t="s">
        <v>1142</v>
      </c>
      <c r="B525" s="189" t="s">
        <v>350</v>
      </c>
      <c r="C525" s="182" t="s">
        <v>967</v>
      </c>
      <c r="D525" s="190" t="s">
        <v>173</v>
      </c>
      <c r="E525" s="184" t="s">
        <v>182</v>
      </c>
      <c r="F525" s="185">
        <v>40</v>
      </c>
      <c r="G525" s="186"/>
      <c r="H525" s="187">
        <f>ROUND(G525*F525,2)</f>
        <v>0</v>
      </c>
    </row>
    <row r="526" spans="1:8" s="435" customFormat="1" ht="30.25" customHeight="1" x14ac:dyDescent="0.35">
      <c r="A526" s="195" t="s">
        <v>824</v>
      </c>
      <c r="B526" s="181" t="s">
        <v>560</v>
      </c>
      <c r="C526" s="182" t="s">
        <v>341</v>
      </c>
      <c r="D526" s="190" t="s">
        <v>917</v>
      </c>
      <c r="E526" s="184"/>
      <c r="F526" s="178" t="s">
        <v>173</v>
      </c>
      <c r="G526" s="170"/>
      <c r="H526" s="179"/>
    </row>
    <row r="527" spans="1:8" s="435" customFormat="1" ht="45" customHeight="1" x14ac:dyDescent="0.3">
      <c r="A527" s="195" t="s">
        <v>1152</v>
      </c>
      <c r="B527" s="189" t="s">
        <v>350</v>
      </c>
      <c r="C527" s="182" t="s">
        <v>1657</v>
      </c>
      <c r="D527" s="190" t="s">
        <v>399</v>
      </c>
      <c r="E527" s="184" t="s">
        <v>182</v>
      </c>
      <c r="F527" s="185">
        <v>80</v>
      </c>
      <c r="G527" s="186"/>
      <c r="H527" s="187">
        <f t="shared" ref="H527:H528" si="44">ROUND(G527*F527,2)</f>
        <v>0</v>
      </c>
    </row>
    <row r="528" spans="1:8" s="435" customFormat="1" ht="45" customHeight="1" x14ac:dyDescent="0.3">
      <c r="A528" s="195" t="s">
        <v>839</v>
      </c>
      <c r="B528" s="189" t="s">
        <v>351</v>
      </c>
      <c r="C528" s="182" t="s">
        <v>1658</v>
      </c>
      <c r="D528" s="190" t="s">
        <v>345</v>
      </c>
      <c r="E528" s="184" t="s">
        <v>182</v>
      </c>
      <c r="F528" s="185">
        <v>10</v>
      </c>
      <c r="G528" s="186"/>
      <c r="H528" s="187">
        <f t="shared" si="44"/>
        <v>0</v>
      </c>
    </row>
    <row r="529" spans="1:8" s="435" customFormat="1" ht="30.25" customHeight="1" x14ac:dyDescent="0.35">
      <c r="A529" s="195" t="s">
        <v>843</v>
      </c>
      <c r="B529" s="181" t="s">
        <v>561</v>
      </c>
      <c r="C529" s="182" t="s">
        <v>157</v>
      </c>
      <c r="D529" s="190" t="s">
        <v>1385</v>
      </c>
      <c r="E529" s="184"/>
      <c r="F529" s="178" t="s">
        <v>173</v>
      </c>
      <c r="G529" s="170"/>
      <c r="H529" s="179"/>
    </row>
    <row r="530" spans="1:8" s="435" customFormat="1" ht="45" customHeight="1" x14ac:dyDescent="0.35">
      <c r="A530" s="195" t="s">
        <v>844</v>
      </c>
      <c r="B530" s="189" t="s">
        <v>350</v>
      </c>
      <c r="C530" s="199" t="s">
        <v>1702</v>
      </c>
      <c r="D530" s="190" t="s">
        <v>710</v>
      </c>
      <c r="E530" s="184"/>
      <c r="F530" s="178" t="s">
        <v>173</v>
      </c>
      <c r="G530" s="170"/>
      <c r="H530" s="179"/>
    </row>
    <row r="531" spans="1:8" s="435" customFormat="1" ht="30.25" customHeight="1" x14ac:dyDescent="0.3">
      <c r="A531" s="195" t="s">
        <v>1760</v>
      </c>
      <c r="B531" s="228" t="s">
        <v>699</v>
      </c>
      <c r="C531" s="182" t="s">
        <v>711</v>
      </c>
      <c r="D531" s="183"/>
      <c r="E531" s="227" t="s">
        <v>182</v>
      </c>
      <c r="F531" s="185">
        <v>10</v>
      </c>
      <c r="G531" s="186"/>
      <c r="H531" s="187">
        <f>ROUND(G531*F531,2)</f>
        <v>0</v>
      </c>
    </row>
    <row r="532" spans="1:8" s="435" customFormat="1" ht="30.25" customHeight="1" x14ac:dyDescent="0.3">
      <c r="A532" s="195" t="s">
        <v>1761</v>
      </c>
      <c r="B532" s="228" t="s">
        <v>701</v>
      </c>
      <c r="C532" s="182" t="s">
        <v>712</v>
      </c>
      <c r="D532" s="183"/>
      <c r="E532" s="227" t="s">
        <v>182</v>
      </c>
      <c r="F532" s="185">
        <v>40</v>
      </c>
      <c r="G532" s="186"/>
      <c r="H532" s="187">
        <f>ROUND(G532*F532,2)</f>
        <v>0</v>
      </c>
    </row>
    <row r="533" spans="1:8" s="435" customFormat="1" ht="30.25" customHeight="1" x14ac:dyDescent="0.3">
      <c r="A533" s="195" t="s">
        <v>1762</v>
      </c>
      <c r="B533" s="228" t="s">
        <v>713</v>
      </c>
      <c r="C533" s="182" t="s">
        <v>714</v>
      </c>
      <c r="D533" s="183" t="s">
        <v>173</v>
      </c>
      <c r="E533" s="227" t="s">
        <v>182</v>
      </c>
      <c r="F533" s="185">
        <v>100</v>
      </c>
      <c r="G533" s="186"/>
      <c r="H533" s="187">
        <f>ROUND(G533*F533,2)</f>
        <v>0</v>
      </c>
    </row>
    <row r="534" spans="1:8" s="440" customFormat="1" ht="45" customHeight="1" x14ac:dyDescent="0.35">
      <c r="A534" s="195" t="s">
        <v>845</v>
      </c>
      <c r="B534" s="225" t="s">
        <v>351</v>
      </c>
      <c r="C534" s="226" t="s">
        <v>1703</v>
      </c>
      <c r="D534" s="183" t="s">
        <v>576</v>
      </c>
      <c r="E534" s="227"/>
      <c r="F534" s="178" t="s">
        <v>173</v>
      </c>
      <c r="G534" s="170"/>
      <c r="H534" s="179"/>
    </row>
    <row r="535" spans="1:8" s="440" customFormat="1" ht="30.25" customHeight="1" x14ac:dyDescent="0.3">
      <c r="A535" s="195" t="s">
        <v>1763</v>
      </c>
      <c r="B535" s="228" t="s">
        <v>699</v>
      </c>
      <c r="C535" s="182" t="s">
        <v>711</v>
      </c>
      <c r="D535" s="183"/>
      <c r="E535" s="227" t="s">
        <v>182</v>
      </c>
      <c r="F535" s="185">
        <v>5</v>
      </c>
      <c r="G535" s="186"/>
      <c r="H535" s="187">
        <f>ROUND(G535*F535,2)</f>
        <v>0</v>
      </c>
    </row>
    <row r="536" spans="1:8" s="440" customFormat="1" ht="30.25" customHeight="1" x14ac:dyDescent="0.3">
      <c r="A536" s="195" t="s">
        <v>1764</v>
      </c>
      <c r="B536" s="228" t="s">
        <v>701</v>
      </c>
      <c r="C536" s="182" t="s">
        <v>712</v>
      </c>
      <c r="D536" s="183"/>
      <c r="E536" s="227" t="s">
        <v>182</v>
      </c>
      <c r="F536" s="185">
        <v>10</v>
      </c>
      <c r="G536" s="186"/>
      <c r="H536" s="229">
        <f>ROUND(G536*F536,2)</f>
        <v>0</v>
      </c>
    </row>
    <row r="537" spans="1:8" s="435" customFormat="1" ht="45" customHeight="1" x14ac:dyDescent="0.3">
      <c r="A537" s="195" t="s">
        <v>475</v>
      </c>
      <c r="B537" s="181" t="s">
        <v>562</v>
      </c>
      <c r="C537" s="182" t="s">
        <v>165</v>
      </c>
      <c r="D537" s="190" t="s">
        <v>731</v>
      </c>
      <c r="E537" s="184" t="s">
        <v>178</v>
      </c>
      <c r="F537" s="185">
        <v>15</v>
      </c>
      <c r="G537" s="186"/>
      <c r="H537" s="187">
        <f t="shared" ref="H537" si="45">ROUND(G537*F537,2)</f>
        <v>0</v>
      </c>
    </row>
    <row r="538" spans="1:8" s="435" customFormat="1" ht="30.25" customHeight="1" x14ac:dyDescent="0.35">
      <c r="A538" s="195" t="s">
        <v>476</v>
      </c>
      <c r="B538" s="181" t="s">
        <v>563</v>
      </c>
      <c r="C538" s="182" t="s">
        <v>362</v>
      </c>
      <c r="D538" s="204" t="s">
        <v>1629</v>
      </c>
      <c r="E538" s="184"/>
      <c r="F538" s="178" t="s">
        <v>173</v>
      </c>
      <c r="G538" s="170"/>
      <c r="H538" s="179"/>
    </row>
    <row r="539" spans="1:8" s="435" customFormat="1" ht="30.25" customHeight="1" x14ac:dyDescent="0.35">
      <c r="A539" s="195" t="s">
        <v>477</v>
      </c>
      <c r="B539" s="189" t="s">
        <v>350</v>
      </c>
      <c r="C539" s="182" t="s">
        <v>363</v>
      </c>
      <c r="D539" s="190"/>
      <c r="E539" s="184"/>
      <c r="F539" s="178" t="s">
        <v>173</v>
      </c>
      <c r="G539" s="170"/>
      <c r="H539" s="179"/>
    </row>
    <row r="540" spans="1:8" s="435" customFormat="1" ht="30.25" customHeight="1" x14ac:dyDescent="0.3">
      <c r="A540" s="195" t="s">
        <v>1588</v>
      </c>
      <c r="B540" s="196" t="s">
        <v>699</v>
      </c>
      <c r="C540" s="182" t="s">
        <v>1589</v>
      </c>
      <c r="D540" s="190"/>
      <c r="E540" s="184" t="s">
        <v>180</v>
      </c>
      <c r="F540" s="185">
        <v>280</v>
      </c>
      <c r="G540" s="186"/>
      <c r="H540" s="187">
        <f>ROUND(G540*F540,2)</f>
        <v>0</v>
      </c>
    </row>
    <row r="541" spans="1:8" s="435" customFormat="1" ht="30.25" customHeight="1" x14ac:dyDescent="0.35">
      <c r="A541" s="195" t="s">
        <v>480</v>
      </c>
      <c r="B541" s="189" t="s">
        <v>351</v>
      </c>
      <c r="C541" s="182" t="s">
        <v>364</v>
      </c>
      <c r="D541" s="190"/>
      <c r="E541" s="184"/>
      <c r="F541" s="178" t="s">
        <v>173</v>
      </c>
      <c r="G541" s="170"/>
      <c r="H541" s="179"/>
    </row>
    <row r="542" spans="1:8" s="435" customFormat="1" ht="30.25" customHeight="1" x14ac:dyDescent="0.3">
      <c r="A542" s="195" t="s">
        <v>1592</v>
      </c>
      <c r="B542" s="196" t="s">
        <v>699</v>
      </c>
      <c r="C542" s="182" t="s">
        <v>1589</v>
      </c>
      <c r="D542" s="190"/>
      <c r="E542" s="184" t="s">
        <v>180</v>
      </c>
      <c r="F542" s="185">
        <v>60</v>
      </c>
      <c r="G542" s="186"/>
      <c r="H542" s="187">
        <f>ROUND(G542*F542,2)</f>
        <v>0</v>
      </c>
    </row>
    <row r="543" spans="1:8" s="435" customFormat="1" ht="30.25" customHeight="1" x14ac:dyDescent="0.35">
      <c r="A543" s="195" t="s">
        <v>571</v>
      </c>
      <c r="B543" s="181" t="s">
        <v>564</v>
      </c>
      <c r="C543" s="182" t="s">
        <v>1290</v>
      </c>
      <c r="D543" s="190" t="s">
        <v>1422</v>
      </c>
      <c r="E543" s="184"/>
      <c r="F543" s="178" t="s">
        <v>173</v>
      </c>
      <c r="G543" s="170"/>
      <c r="H543" s="179"/>
    </row>
    <row r="544" spans="1:8" s="435" customFormat="1" ht="30.25" customHeight="1" x14ac:dyDescent="0.3">
      <c r="A544" s="195" t="s">
        <v>1286</v>
      </c>
      <c r="B544" s="189" t="s">
        <v>350</v>
      </c>
      <c r="C544" s="182" t="s">
        <v>1288</v>
      </c>
      <c r="D544" s="190"/>
      <c r="E544" s="184" t="s">
        <v>178</v>
      </c>
      <c r="F544" s="203">
        <v>600</v>
      </c>
      <c r="G544" s="186"/>
      <c r="H544" s="187">
        <f t="shared" ref="H544" si="46">ROUND(G544*F544,2)</f>
        <v>0</v>
      </c>
    </row>
    <row r="545" spans="1:8" ht="30.25" customHeight="1" x14ac:dyDescent="0.35">
      <c r="A545" s="163"/>
      <c r="B545" s="236"/>
      <c r="C545" s="234" t="s">
        <v>199</v>
      </c>
      <c r="D545" s="177"/>
      <c r="E545" s="237"/>
      <c r="F545" s="178" t="s">
        <v>173</v>
      </c>
      <c r="G545" s="170"/>
      <c r="H545" s="179"/>
    </row>
    <row r="546" spans="1:8" s="435" customFormat="1" ht="30.25" customHeight="1" x14ac:dyDescent="0.3">
      <c r="A546" s="180" t="s">
        <v>547</v>
      </c>
      <c r="B546" s="181" t="s">
        <v>585</v>
      </c>
      <c r="C546" s="182" t="s">
        <v>98</v>
      </c>
      <c r="D546" s="190" t="s">
        <v>735</v>
      </c>
      <c r="E546" s="184" t="s">
        <v>182</v>
      </c>
      <c r="F546" s="203">
        <v>500</v>
      </c>
      <c r="G546" s="186"/>
      <c r="H546" s="187">
        <f>ROUND(G546*F546,2)</f>
        <v>0</v>
      </c>
    </row>
    <row r="547" spans="1:8" ht="45" customHeight="1" x14ac:dyDescent="0.35">
      <c r="A547" s="163"/>
      <c r="B547" s="236"/>
      <c r="C547" s="234" t="s">
        <v>200</v>
      </c>
      <c r="D547" s="177"/>
      <c r="E547" s="237"/>
      <c r="F547" s="178" t="s">
        <v>173</v>
      </c>
      <c r="G547" s="170"/>
      <c r="H547" s="179"/>
    </row>
    <row r="548" spans="1:8" s="435" customFormat="1" ht="30.25" customHeight="1" x14ac:dyDescent="0.35">
      <c r="A548" s="180" t="s">
        <v>224</v>
      </c>
      <c r="B548" s="181" t="s">
        <v>1765</v>
      </c>
      <c r="C548" s="182" t="s">
        <v>415</v>
      </c>
      <c r="D548" s="190" t="s">
        <v>11</v>
      </c>
      <c r="E548" s="184"/>
      <c r="F548" s="178" t="s">
        <v>173</v>
      </c>
      <c r="G548" s="170"/>
      <c r="H548" s="179"/>
    </row>
    <row r="549" spans="1:8" s="435" customFormat="1" ht="30.25" customHeight="1" x14ac:dyDescent="0.3">
      <c r="A549" s="180" t="s">
        <v>225</v>
      </c>
      <c r="B549" s="189" t="s">
        <v>350</v>
      </c>
      <c r="C549" s="182" t="s">
        <v>983</v>
      </c>
      <c r="D549" s="190"/>
      <c r="E549" s="184" t="s">
        <v>181</v>
      </c>
      <c r="F549" s="203">
        <v>4</v>
      </c>
      <c r="G549" s="186"/>
      <c r="H549" s="187">
        <f>ROUND(G549*F549,2)</f>
        <v>0</v>
      </c>
    </row>
    <row r="550" spans="1:8" s="435" customFormat="1" ht="30.25" customHeight="1" x14ac:dyDescent="0.3">
      <c r="A550" s="180" t="s">
        <v>1009</v>
      </c>
      <c r="B550" s="189" t="s">
        <v>351</v>
      </c>
      <c r="C550" s="182" t="s">
        <v>984</v>
      </c>
      <c r="D550" s="190"/>
      <c r="E550" s="184" t="s">
        <v>181</v>
      </c>
      <c r="F550" s="203">
        <v>2</v>
      </c>
      <c r="G550" s="186"/>
      <c r="H550" s="187">
        <f>ROUND(G550*F550,2)</f>
        <v>0</v>
      </c>
    </row>
    <row r="551" spans="1:8" s="435" customFormat="1" ht="30.25" customHeight="1" x14ac:dyDescent="0.35">
      <c r="A551" s="180" t="s">
        <v>229</v>
      </c>
      <c r="B551" s="181" t="s">
        <v>1766</v>
      </c>
      <c r="C551" s="182" t="s">
        <v>420</v>
      </c>
      <c r="D551" s="190" t="s">
        <v>11</v>
      </c>
      <c r="E551" s="184"/>
      <c r="F551" s="178" t="s">
        <v>173</v>
      </c>
      <c r="G551" s="170"/>
      <c r="H551" s="179"/>
    </row>
    <row r="552" spans="1:8" s="435" customFormat="1" ht="30.25" customHeight="1" x14ac:dyDescent="0.35">
      <c r="A552" s="180" t="s">
        <v>53</v>
      </c>
      <c r="B552" s="189" t="s">
        <v>350</v>
      </c>
      <c r="C552" s="182" t="s">
        <v>1631</v>
      </c>
      <c r="D552" s="190"/>
      <c r="E552" s="184"/>
      <c r="F552" s="178" t="s">
        <v>173</v>
      </c>
      <c r="G552" s="170"/>
      <c r="H552" s="179"/>
    </row>
    <row r="553" spans="1:8" s="435" customFormat="1" ht="45" customHeight="1" x14ac:dyDescent="0.3">
      <c r="A553" s="180" t="s">
        <v>54</v>
      </c>
      <c r="B553" s="196" t="s">
        <v>699</v>
      </c>
      <c r="C553" s="182" t="s">
        <v>1632</v>
      </c>
      <c r="D553" s="190"/>
      <c r="E553" s="184" t="s">
        <v>182</v>
      </c>
      <c r="F553" s="203">
        <v>30</v>
      </c>
      <c r="G553" s="186"/>
      <c r="H553" s="187">
        <f>ROUND(G553*F553,2)</f>
        <v>0</v>
      </c>
    </row>
    <row r="554" spans="1:8" s="437" customFormat="1" ht="30.25" customHeight="1" x14ac:dyDescent="0.35">
      <c r="A554" s="180" t="s">
        <v>67</v>
      </c>
      <c r="B554" s="181" t="s">
        <v>1767</v>
      </c>
      <c r="C554" s="82" t="s">
        <v>1059</v>
      </c>
      <c r="D554" s="83" t="s">
        <v>1060</v>
      </c>
      <c r="E554" s="184"/>
      <c r="F554" s="178" t="s">
        <v>173</v>
      </c>
      <c r="G554" s="170"/>
      <c r="H554" s="179"/>
    </row>
    <row r="555" spans="1:8" s="435" customFormat="1" ht="45" customHeight="1" x14ac:dyDescent="0.3">
      <c r="A555" s="180" t="s">
        <v>68</v>
      </c>
      <c r="B555" s="189" t="s">
        <v>350</v>
      </c>
      <c r="C555" s="81" t="s">
        <v>1210</v>
      </c>
      <c r="D555" s="190"/>
      <c r="E555" s="184" t="s">
        <v>181</v>
      </c>
      <c r="F555" s="203">
        <v>2</v>
      </c>
      <c r="G555" s="186"/>
      <c r="H555" s="187">
        <f t="shared" ref="H555:H556" si="47">ROUND(G555*F555,2)</f>
        <v>0</v>
      </c>
    </row>
    <row r="556" spans="1:8" s="435" customFormat="1" ht="45" customHeight="1" x14ac:dyDescent="0.3">
      <c r="A556" s="180" t="s">
        <v>69</v>
      </c>
      <c r="B556" s="189" t="s">
        <v>351</v>
      </c>
      <c r="C556" s="81" t="s">
        <v>1211</v>
      </c>
      <c r="D556" s="190"/>
      <c r="E556" s="184" t="s">
        <v>181</v>
      </c>
      <c r="F556" s="203">
        <v>2</v>
      </c>
      <c r="G556" s="186"/>
      <c r="H556" s="187">
        <f t="shared" si="47"/>
        <v>0</v>
      </c>
    </row>
    <row r="557" spans="1:8" s="437" customFormat="1" ht="30.25" customHeight="1" x14ac:dyDescent="0.35">
      <c r="A557" s="180" t="s">
        <v>74</v>
      </c>
      <c r="B557" s="181" t="s">
        <v>1768</v>
      </c>
      <c r="C557" s="208" t="s">
        <v>422</v>
      </c>
      <c r="D557" s="190" t="s">
        <v>11</v>
      </c>
      <c r="E557" s="184"/>
      <c r="F557" s="178" t="s">
        <v>173</v>
      </c>
      <c r="G557" s="170"/>
      <c r="H557" s="179"/>
    </row>
    <row r="558" spans="1:8" s="437" customFormat="1" ht="30.25" customHeight="1" x14ac:dyDescent="0.3">
      <c r="A558" s="180" t="s">
        <v>75</v>
      </c>
      <c r="B558" s="189" t="s">
        <v>350</v>
      </c>
      <c r="C558" s="208" t="s">
        <v>990</v>
      </c>
      <c r="D558" s="190"/>
      <c r="E558" s="184" t="s">
        <v>181</v>
      </c>
      <c r="F558" s="203">
        <v>4</v>
      </c>
      <c r="G558" s="186"/>
      <c r="H558" s="187">
        <f>ROUND(G558*F558,2)</f>
        <v>0</v>
      </c>
    </row>
    <row r="559" spans="1:8" s="437" customFormat="1" ht="45" customHeight="1" x14ac:dyDescent="0.35">
      <c r="A559" s="180" t="s">
        <v>84</v>
      </c>
      <c r="B559" s="181" t="s">
        <v>1769</v>
      </c>
      <c r="C559" s="208" t="s">
        <v>726</v>
      </c>
      <c r="D559" s="190" t="s">
        <v>11</v>
      </c>
      <c r="E559" s="184"/>
      <c r="F559" s="178" t="s">
        <v>173</v>
      </c>
      <c r="G559" s="170"/>
      <c r="H559" s="179"/>
    </row>
    <row r="560" spans="1:8" s="437" customFormat="1" ht="30.25" customHeight="1" x14ac:dyDescent="0.3">
      <c r="A560" s="180" t="s">
        <v>85</v>
      </c>
      <c r="B560" s="189" t="s">
        <v>350</v>
      </c>
      <c r="C560" s="208" t="s">
        <v>1770</v>
      </c>
      <c r="D560" s="190"/>
      <c r="E560" s="184" t="s">
        <v>181</v>
      </c>
      <c r="F560" s="203">
        <v>2</v>
      </c>
      <c r="G560" s="186"/>
      <c r="H560" s="187">
        <f>ROUND(G560*F560,2)</f>
        <v>0</v>
      </c>
    </row>
    <row r="561" spans="1:8" s="435" customFormat="1" ht="30.25" customHeight="1" x14ac:dyDescent="0.3">
      <c r="A561" s="180" t="s">
        <v>430</v>
      </c>
      <c r="B561" s="181" t="s">
        <v>1771</v>
      </c>
      <c r="C561" s="182" t="s">
        <v>693</v>
      </c>
      <c r="D561" s="190" t="s">
        <v>11</v>
      </c>
      <c r="E561" s="184" t="s">
        <v>181</v>
      </c>
      <c r="F561" s="203">
        <v>6</v>
      </c>
      <c r="G561" s="186"/>
      <c r="H561" s="187">
        <f>ROUND(G561*F561,2)</f>
        <v>0</v>
      </c>
    </row>
    <row r="562" spans="1:8" s="435" customFormat="1" ht="30.25" customHeight="1" x14ac:dyDescent="0.3">
      <c r="A562" s="180" t="s">
        <v>432</v>
      </c>
      <c r="B562" s="181" t="s">
        <v>1772</v>
      </c>
      <c r="C562" s="182" t="s">
        <v>426</v>
      </c>
      <c r="D562" s="190" t="s">
        <v>11</v>
      </c>
      <c r="E562" s="184" t="s">
        <v>181</v>
      </c>
      <c r="F562" s="203">
        <v>6</v>
      </c>
      <c r="G562" s="186"/>
      <c r="H562" s="187">
        <f>ROUND(G562*F562,2)</f>
        <v>0</v>
      </c>
    </row>
    <row r="563" spans="1:8" s="435" customFormat="1" ht="40" customHeight="1" x14ac:dyDescent="0.35">
      <c r="A563" s="180"/>
      <c r="B563" s="209" t="s">
        <v>1773</v>
      </c>
      <c r="C563" s="182" t="s">
        <v>1637</v>
      </c>
      <c r="D563" s="204" t="s">
        <v>11</v>
      </c>
      <c r="E563" s="210"/>
      <c r="F563" s="178" t="s">
        <v>173</v>
      </c>
      <c r="G563" s="170"/>
      <c r="H563" s="179"/>
    </row>
    <row r="564" spans="1:8" s="435" customFormat="1" ht="30.25" customHeight="1" x14ac:dyDescent="0.3">
      <c r="A564" s="180"/>
      <c r="B564" s="211" t="s">
        <v>350</v>
      </c>
      <c r="C564" s="208" t="s">
        <v>1638</v>
      </c>
      <c r="D564" s="204"/>
      <c r="E564" s="210" t="s">
        <v>181</v>
      </c>
      <c r="F564" s="203">
        <v>4</v>
      </c>
      <c r="G564" s="186"/>
      <c r="H564" s="212">
        <f>ROUND(G564*F564,2)</f>
        <v>0</v>
      </c>
    </row>
    <row r="565" spans="1:8" s="435" customFormat="1" ht="30.25" customHeight="1" x14ac:dyDescent="0.35">
      <c r="A565" s="191"/>
      <c r="B565" s="202"/>
      <c r="C565" s="193" t="s">
        <v>201</v>
      </c>
      <c r="D565" s="194"/>
      <c r="E565" s="194"/>
      <c r="F565" s="178" t="s">
        <v>173</v>
      </c>
      <c r="G565" s="170"/>
      <c r="H565" s="179"/>
    </row>
    <row r="566" spans="1:8" s="435" customFormat="1" ht="40" customHeight="1" x14ac:dyDescent="0.3">
      <c r="A566" s="180" t="s">
        <v>230</v>
      </c>
      <c r="B566" s="181" t="s">
        <v>1774</v>
      </c>
      <c r="C566" s="81" t="s">
        <v>1061</v>
      </c>
      <c r="D566" s="83" t="s">
        <v>1060</v>
      </c>
      <c r="E566" s="184" t="s">
        <v>181</v>
      </c>
      <c r="F566" s="203">
        <v>2</v>
      </c>
      <c r="G566" s="186"/>
      <c r="H566" s="187">
        <f>ROUND(G566*F566,2)</f>
        <v>0</v>
      </c>
    </row>
    <row r="567" spans="1:8" s="435" customFormat="1" ht="30.25" customHeight="1" x14ac:dyDescent="0.35">
      <c r="A567" s="180" t="s">
        <v>232</v>
      </c>
      <c r="B567" s="181" t="s">
        <v>1775</v>
      </c>
      <c r="C567" s="81" t="s">
        <v>1217</v>
      </c>
      <c r="D567" s="83" t="s">
        <v>1060</v>
      </c>
      <c r="E567" s="184"/>
      <c r="F567" s="178" t="s">
        <v>173</v>
      </c>
      <c r="G567" s="170"/>
      <c r="H567" s="179"/>
    </row>
    <row r="568" spans="1:8" s="435" customFormat="1" ht="30.25" customHeight="1" x14ac:dyDescent="0.3">
      <c r="A568" s="180" t="s">
        <v>234</v>
      </c>
      <c r="B568" s="189" t="s">
        <v>350</v>
      </c>
      <c r="C568" s="182" t="s">
        <v>881</v>
      </c>
      <c r="D568" s="190"/>
      <c r="E568" s="184" t="s">
        <v>181</v>
      </c>
      <c r="F568" s="203">
        <v>2</v>
      </c>
      <c r="G568" s="186"/>
      <c r="H568" s="187">
        <f>ROUND(G568*F568,2)</f>
        <v>0</v>
      </c>
    </row>
    <row r="569" spans="1:8" s="435" customFormat="1" ht="30.25" customHeight="1" x14ac:dyDescent="0.3">
      <c r="A569" s="180" t="s">
        <v>237</v>
      </c>
      <c r="B569" s="181" t="s">
        <v>1776</v>
      </c>
      <c r="C569" s="182" t="s">
        <v>599</v>
      </c>
      <c r="D569" s="83" t="s">
        <v>1060</v>
      </c>
      <c r="E569" s="184" t="s">
        <v>181</v>
      </c>
      <c r="F569" s="203">
        <v>5</v>
      </c>
      <c r="G569" s="186"/>
      <c r="H569" s="187">
        <f>ROUND(G569*F569,2)</f>
        <v>0</v>
      </c>
    </row>
    <row r="570" spans="1:8" s="435" customFormat="1" ht="30.25" customHeight="1" x14ac:dyDescent="0.3">
      <c r="A570" s="180" t="s">
        <v>459</v>
      </c>
      <c r="B570" s="181" t="s">
        <v>1777</v>
      </c>
      <c r="C570" s="182" t="s">
        <v>601</v>
      </c>
      <c r="D570" s="83" t="s">
        <v>1060</v>
      </c>
      <c r="E570" s="184" t="s">
        <v>181</v>
      </c>
      <c r="F570" s="203">
        <v>3</v>
      </c>
      <c r="G570" s="186"/>
      <c r="H570" s="187">
        <f>ROUND(G570*F570,2)</f>
        <v>0</v>
      </c>
    </row>
    <row r="571" spans="1:8" s="435" customFormat="1" ht="30.25" customHeight="1" x14ac:dyDescent="0.3">
      <c r="A571" s="180" t="s">
        <v>238</v>
      </c>
      <c r="B571" s="181" t="s">
        <v>1778</v>
      </c>
      <c r="C571" s="182" t="s">
        <v>600</v>
      </c>
      <c r="D571" s="83" t="s">
        <v>1060</v>
      </c>
      <c r="E571" s="184" t="s">
        <v>181</v>
      </c>
      <c r="F571" s="203">
        <v>1</v>
      </c>
      <c r="G571" s="186"/>
      <c r="H571" s="187">
        <f>ROUND(G571*F571,2)</f>
        <v>0</v>
      </c>
    </row>
    <row r="572" spans="1:8" s="435" customFormat="1" ht="30.25" customHeight="1" x14ac:dyDescent="0.3">
      <c r="A572" s="216" t="s">
        <v>241</v>
      </c>
      <c r="B572" s="181" t="s">
        <v>1779</v>
      </c>
      <c r="C572" s="81" t="s">
        <v>602</v>
      </c>
      <c r="D572" s="83" t="s">
        <v>1060</v>
      </c>
      <c r="E572" s="85" t="s">
        <v>181</v>
      </c>
      <c r="F572" s="93">
        <v>1</v>
      </c>
      <c r="G572" s="217"/>
      <c r="H572" s="94">
        <f t="shared" ref="H572" si="48">ROUND(G572*F572,2)</f>
        <v>0</v>
      </c>
    </row>
    <row r="573" spans="1:8" ht="30.25" customHeight="1" x14ac:dyDescent="0.35">
      <c r="A573" s="163"/>
      <c r="B573" s="175"/>
      <c r="C573" s="234" t="s">
        <v>202</v>
      </c>
      <c r="D573" s="177"/>
      <c r="E573" s="235"/>
      <c r="F573" s="178" t="s">
        <v>173</v>
      </c>
      <c r="G573" s="170"/>
      <c r="H573" s="179"/>
    </row>
    <row r="574" spans="1:8" s="435" customFormat="1" ht="30.25" customHeight="1" x14ac:dyDescent="0.35">
      <c r="A574" s="195" t="s">
        <v>242</v>
      </c>
      <c r="B574" s="181" t="s">
        <v>1780</v>
      </c>
      <c r="C574" s="182" t="s">
        <v>147</v>
      </c>
      <c r="D574" s="190" t="s">
        <v>1535</v>
      </c>
      <c r="E574" s="184"/>
      <c r="F574" s="178" t="s">
        <v>173</v>
      </c>
      <c r="G574" s="170"/>
      <c r="H574" s="179"/>
    </row>
    <row r="575" spans="1:8" s="435" customFormat="1" ht="30.25" customHeight="1" x14ac:dyDescent="0.3">
      <c r="A575" s="195" t="s">
        <v>243</v>
      </c>
      <c r="B575" s="189" t="s">
        <v>350</v>
      </c>
      <c r="C575" s="182" t="s">
        <v>884</v>
      </c>
      <c r="D575" s="190"/>
      <c r="E575" s="184" t="s">
        <v>178</v>
      </c>
      <c r="F575" s="185">
        <v>130</v>
      </c>
      <c r="G575" s="186"/>
      <c r="H575" s="187">
        <f>ROUND(G575*F575,2)</f>
        <v>0</v>
      </c>
    </row>
    <row r="576" spans="1:8" s="435" customFormat="1" ht="30.25" customHeight="1" x14ac:dyDescent="0.3">
      <c r="A576" s="195" t="s">
        <v>244</v>
      </c>
      <c r="B576" s="189" t="s">
        <v>351</v>
      </c>
      <c r="C576" s="182" t="s">
        <v>885</v>
      </c>
      <c r="D576" s="190"/>
      <c r="E576" s="184" t="s">
        <v>178</v>
      </c>
      <c r="F576" s="185">
        <v>400</v>
      </c>
      <c r="G576" s="186"/>
      <c r="H576" s="187">
        <f>ROUND(G576*F576,2)</f>
        <v>0</v>
      </c>
    </row>
    <row r="577" spans="1:8" ht="8.5" customHeight="1" x14ac:dyDescent="0.35">
      <c r="A577" s="163"/>
      <c r="B577" s="242"/>
      <c r="C577" s="234"/>
      <c r="D577" s="177"/>
      <c r="E577" s="237"/>
      <c r="F577" s="178"/>
      <c r="G577" s="170"/>
      <c r="H577" s="179"/>
    </row>
    <row r="578" spans="1:8" s="445" customFormat="1" ht="45" customHeight="1" thickBot="1" x14ac:dyDescent="0.35">
      <c r="A578" s="281"/>
      <c r="B578" s="219" t="str">
        <f>B500</f>
        <v>H</v>
      </c>
      <c r="C578" s="495" t="str">
        <f>C500</f>
        <v>PAVEMENT REHABILITATION: ALDRICH AVENUE FROM SHELLEY STREET TO WORDSWORTH WAY</v>
      </c>
      <c r="D578" s="496"/>
      <c r="E578" s="496"/>
      <c r="F578" s="497"/>
      <c r="G578" s="232" t="s">
        <v>1650</v>
      </c>
      <c r="H578" s="233">
        <f>SUM(H500:H577)</f>
        <v>0</v>
      </c>
    </row>
    <row r="579" spans="1:8" s="443" customFormat="1" ht="45" customHeight="1" thickTop="1" x14ac:dyDescent="0.3">
      <c r="A579" s="258"/>
      <c r="B579" s="243" t="s">
        <v>1231</v>
      </c>
      <c r="C579" s="510" t="s">
        <v>1781</v>
      </c>
      <c r="D579" s="511"/>
      <c r="E579" s="511"/>
      <c r="F579" s="512"/>
      <c r="G579" s="259"/>
      <c r="H579" s="260"/>
    </row>
    <row r="580" spans="1:8" s="435" customFormat="1" ht="30.25" customHeight="1" x14ac:dyDescent="0.35">
      <c r="A580" s="191"/>
      <c r="B580" s="202"/>
      <c r="C580" s="193" t="s">
        <v>196</v>
      </c>
      <c r="D580" s="261"/>
      <c r="E580" s="261"/>
      <c r="F580" s="178" t="s">
        <v>173</v>
      </c>
      <c r="G580" s="170" t="s">
        <v>173</v>
      </c>
      <c r="H580" s="179"/>
    </row>
    <row r="581" spans="1:8" s="435" customFormat="1" ht="30.25" customHeight="1" x14ac:dyDescent="0.3">
      <c r="A581" s="180" t="s">
        <v>439</v>
      </c>
      <c r="B581" s="181" t="s">
        <v>1782</v>
      </c>
      <c r="C581" s="182" t="s">
        <v>104</v>
      </c>
      <c r="D581" s="183" t="s">
        <v>1293</v>
      </c>
      <c r="E581" s="184" t="s">
        <v>179</v>
      </c>
      <c r="F581" s="185">
        <v>30</v>
      </c>
      <c r="G581" s="186"/>
      <c r="H581" s="187">
        <f>ROUND(G581*F581,2)</f>
        <v>0</v>
      </c>
    </row>
    <row r="582" spans="1:8" s="435" customFormat="1" ht="30.25" customHeight="1" x14ac:dyDescent="0.35">
      <c r="A582" s="188" t="s">
        <v>250</v>
      </c>
      <c r="B582" s="181" t="s">
        <v>1783</v>
      </c>
      <c r="C582" s="182" t="s">
        <v>319</v>
      </c>
      <c r="D582" s="183" t="s">
        <v>1293</v>
      </c>
      <c r="E582" s="184"/>
      <c r="F582" s="178" t="s">
        <v>173</v>
      </c>
      <c r="G582" s="170"/>
      <c r="H582" s="179"/>
    </row>
    <row r="583" spans="1:8" s="435" customFormat="1" ht="30.25" customHeight="1" x14ac:dyDescent="0.3">
      <c r="A583" s="188" t="s">
        <v>1122</v>
      </c>
      <c r="B583" s="189" t="s">
        <v>350</v>
      </c>
      <c r="C583" s="182" t="s">
        <v>1652</v>
      </c>
      <c r="D583" s="190" t="s">
        <v>173</v>
      </c>
      <c r="E583" s="184" t="s">
        <v>179</v>
      </c>
      <c r="F583" s="185">
        <v>30</v>
      </c>
      <c r="G583" s="186"/>
      <c r="H583" s="187">
        <f>ROUND(G583*F583,2)</f>
        <v>0</v>
      </c>
    </row>
    <row r="584" spans="1:8" s="435" customFormat="1" ht="30.25" customHeight="1" x14ac:dyDescent="0.3">
      <c r="A584" s="180" t="s">
        <v>252</v>
      </c>
      <c r="B584" s="181" t="s">
        <v>1784</v>
      </c>
      <c r="C584" s="182" t="s">
        <v>108</v>
      </c>
      <c r="D584" s="183" t="s">
        <v>1293</v>
      </c>
      <c r="E584" s="184" t="s">
        <v>178</v>
      </c>
      <c r="F584" s="185">
        <v>500</v>
      </c>
      <c r="G584" s="186"/>
      <c r="H584" s="187">
        <f t="shared" ref="H584" si="49">ROUND(G584*F584,2)</f>
        <v>0</v>
      </c>
    </row>
    <row r="585" spans="1:8" s="435" customFormat="1" ht="30.25" customHeight="1" x14ac:dyDescent="0.35">
      <c r="A585" s="191"/>
      <c r="B585" s="192"/>
      <c r="C585" s="193" t="s">
        <v>1587</v>
      </c>
      <c r="D585" s="194"/>
      <c r="E585" s="194"/>
      <c r="F585" s="178" t="s">
        <v>173</v>
      </c>
      <c r="G585" s="170"/>
      <c r="H585" s="179"/>
    </row>
    <row r="586" spans="1:8" s="435" customFormat="1" ht="30.25" customHeight="1" x14ac:dyDescent="0.35">
      <c r="A586" s="195" t="s">
        <v>371</v>
      </c>
      <c r="B586" s="181" t="s">
        <v>1785</v>
      </c>
      <c r="C586" s="182" t="s">
        <v>316</v>
      </c>
      <c r="D586" s="183" t="s">
        <v>1293</v>
      </c>
      <c r="E586" s="184"/>
      <c r="F586" s="178" t="s">
        <v>173</v>
      </c>
      <c r="G586" s="170"/>
      <c r="H586" s="179"/>
    </row>
    <row r="587" spans="1:8" s="435" customFormat="1" ht="30.25" customHeight="1" x14ac:dyDescent="0.3">
      <c r="A587" s="195" t="s">
        <v>442</v>
      </c>
      <c r="B587" s="189" t="s">
        <v>350</v>
      </c>
      <c r="C587" s="182" t="s">
        <v>317</v>
      </c>
      <c r="D587" s="190" t="s">
        <v>173</v>
      </c>
      <c r="E587" s="184" t="s">
        <v>178</v>
      </c>
      <c r="F587" s="185">
        <v>250</v>
      </c>
      <c r="G587" s="186"/>
      <c r="H587" s="187">
        <f>ROUND(G587*F587,2)</f>
        <v>0</v>
      </c>
    </row>
    <row r="588" spans="1:8" s="435" customFormat="1" ht="30.25" customHeight="1" x14ac:dyDescent="0.3">
      <c r="A588" s="195" t="s">
        <v>262</v>
      </c>
      <c r="B588" s="189" t="s">
        <v>351</v>
      </c>
      <c r="C588" s="182" t="s">
        <v>318</v>
      </c>
      <c r="D588" s="190" t="s">
        <v>173</v>
      </c>
      <c r="E588" s="184" t="s">
        <v>178</v>
      </c>
      <c r="F588" s="185">
        <v>450</v>
      </c>
      <c r="G588" s="186"/>
      <c r="H588" s="187">
        <f>ROUND(G588*F588,2)</f>
        <v>0</v>
      </c>
    </row>
    <row r="589" spans="1:8" s="435" customFormat="1" ht="30.25" customHeight="1" x14ac:dyDescent="0.35">
      <c r="A589" s="195" t="s">
        <v>263</v>
      </c>
      <c r="B589" s="181" t="s">
        <v>1786</v>
      </c>
      <c r="C589" s="182" t="s">
        <v>462</v>
      </c>
      <c r="D589" s="190" t="s">
        <v>920</v>
      </c>
      <c r="E589" s="184"/>
      <c r="F589" s="178" t="s">
        <v>173</v>
      </c>
      <c r="G589" s="170"/>
      <c r="H589" s="179"/>
    </row>
    <row r="590" spans="1:8" s="435" customFormat="1" ht="45" customHeight="1" x14ac:dyDescent="0.3">
      <c r="A590" s="195" t="s">
        <v>275</v>
      </c>
      <c r="B590" s="189" t="s">
        <v>350</v>
      </c>
      <c r="C590" s="182" t="s">
        <v>1697</v>
      </c>
      <c r="D590" s="190" t="s">
        <v>173</v>
      </c>
      <c r="E590" s="184" t="s">
        <v>178</v>
      </c>
      <c r="F590" s="185">
        <v>200</v>
      </c>
      <c r="G590" s="186"/>
      <c r="H590" s="187">
        <f>ROUND(G590*F590,2)</f>
        <v>0</v>
      </c>
    </row>
    <row r="591" spans="1:8" s="435" customFormat="1" ht="30.25" customHeight="1" x14ac:dyDescent="0.35">
      <c r="A591" s="195" t="s">
        <v>276</v>
      </c>
      <c r="B591" s="181" t="s">
        <v>1787</v>
      </c>
      <c r="C591" s="182" t="s">
        <v>463</v>
      </c>
      <c r="D591" s="190" t="s">
        <v>1312</v>
      </c>
      <c r="E591" s="184"/>
      <c r="F591" s="178" t="s">
        <v>173</v>
      </c>
      <c r="G591" s="170"/>
      <c r="H591" s="179"/>
    </row>
    <row r="592" spans="1:8" s="435" customFormat="1" ht="45" customHeight="1" x14ac:dyDescent="0.3">
      <c r="A592" s="195" t="s">
        <v>289</v>
      </c>
      <c r="B592" s="189" t="s">
        <v>350</v>
      </c>
      <c r="C592" s="182" t="s">
        <v>1654</v>
      </c>
      <c r="D592" s="190" t="s">
        <v>173</v>
      </c>
      <c r="E592" s="184" t="s">
        <v>178</v>
      </c>
      <c r="F592" s="185">
        <v>5</v>
      </c>
      <c r="G592" s="186"/>
      <c r="H592" s="187">
        <f>ROUND(G592*F592,2)</f>
        <v>0</v>
      </c>
    </row>
    <row r="593" spans="1:8" s="435" customFormat="1" ht="45" customHeight="1" x14ac:dyDescent="0.3">
      <c r="A593" s="195" t="s">
        <v>290</v>
      </c>
      <c r="B593" s="189" t="s">
        <v>351</v>
      </c>
      <c r="C593" s="182" t="s">
        <v>1655</v>
      </c>
      <c r="D593" s="190" t="s">
        <v>173</v>
      </c>
      <c r="E593" s="184" t="s">
        <v>178</v>
      </c>
      <c r="F593" s="185">
        <v>50</v>
      </c>
      <c r="G593" s="186"/>
      <c r="H593" s="187">
        <f>ROUND(G593*F593,2)</f>
        <v>0</v>
      </c>
    </row>
    <row r="594" spans="1:8" s="435" customFormat="1" ht="45" customHeight="1" x14ac:dyDescent="0.3">
      <c r="A594" s="195" t="s">
        <v>292</v>
      </c>
      <c r="B594" s="189" t="s">
        <v>352</v>
      </c>
      <c r="C594" s="182" t="s">
        <v>1656</v>
      </c>
      <c r="D594" s="190" t="s">
        <v>173</v>
      </c>
      <c r="E594" s="184" t="s">
        <v>178</v>
      </c>
      <c r="F594" s="185">
        <v>15</v>
      </c>
      <c r="G594" s="186"/>
      <c r="H594" s="187">
        <f>ROUND(G594*F594,2)</f>
        <v>0</v>
      </c>
    </row>
    <row r="595" spans="1:8" s="435" customFormat="1" ht="45" customHeight="1" x14ac:dyDescent="0.35">
      <c r="A595" s="195" t="s">
        <v>765</v>
      </c>
      <c r="B595" s="181" t="s">
        <v>1788</v>
      </c>
      <c r="C595" s="182" t="s">
        <v>575</v>
      </c>
      <c r="D595" s="190" t="s">
        <v>1312</v>
      </c>
      <c r="E595" s="184"/>
      <c r="F595" s="178" t="s">
        <v>173</v>
      </c>
      <c r="G595" s="170"/>
      <c r="H595" s="179"/>
    </row>
    <row r="596" spans="1:8" s="435" customFormat="1" ht="45" customHeight="1" x14ac:dyDescent="0.3">
      <c r="A596" s="195" t="s">
        <v>772</v>
      </c>
      <c r="B596" s="189" t="s">
        <v>350</v>
      </c>
      <c r="C596" s="182" t="s">
        <v>1566</v>
      </c>
      <c r="D596" s="190" t="s">
        <v>173</v>
      </c>
      <c r="E596" s="184" t="s">
        <v>178</v>
      </c>
      <c r="F596" s="185">
        <v>75</v>
      </c>
      <c r="G596" s="186"/>
      <c r="H596" s="187">
        <f>ROUND(G596*F596,2)</f>
        <v>0</v>
      </c>
    </row>
    <row r="597" spans="1:8" s="435" customFormat="1" ht="45" customHeight="1" x14ac:dyDescent="0.35">
      <c r="A597" s="195" t="s">
        <v>774</v>
      </c>
      <c r="B597" s="224" t="s">
        <v>1789</v>
      </c>
      <c r="C597" s="182" t="s">
        <v>466</v>
      </c>
      <c r="D597" s="190" t="s">
        <v>1312</v>
      </c>
      <c r="E597" s="184"/>
      <c r="F597" s="178" t="s">
        <v>173</v>
      </c>
      <c r="G597" s="170"/>
      <c r="H597" s="179"/>
    </row>
    <row r="598" spans="1:8" s="435" customFormat="1" ht="45" customHeight="1" x14ac:dyDescent="0.3">
      <c r="A598" s="195" t="s">
        <v>787</v>
      </c>
      <c r="B598" s="189" t="s">
        <v>350</v>
      </c>
      <c r="C598" s="182" t="s">
        <v>1580</v>
      </c>
      <c r="D598" s="190" t="s">
        <v>173</v>
      </c>
      <c r="E598" s="184" t="s">
        <v>178</v>
      </c>
      <c r="F598" s="185">
        <v>5</v>
      </c>
      <c r="G598" s="186"/>
      <c r="H598" s="187">
        <f>ROUND(G598*F598,2)</f>
        <v>0</v>
      </c>
    </row>
    <row r="599" spans="1:8" s="435" customFormat="1" ht="45" customHeight="1" x14ac:dyDescent="0.3">
      <c r="A599" s="195" t="s">
        <v>788</v>
      </c>
      <c r="B599" s="189" t="s">
        <v>351</v>
      </c>
      <c r="C599" s="182" t="s">
        <v>1581</v>
      </c>
      <c r="D599" s="190" t="s">
        <v>173</v>
      </c>
      <c r="E599" s="184" t="s">
        <v>178</v>
      </c>
      <c r="F599" s="185">
        <v>50</v>
      </c>
      <c r="G599" s="186"/>
      <c r="H599" s="187">
        <f>ROUND(G599*F599,2)</f>
        <v>0</v>
      </c>
    </row>
    <row r="600" spans="1:8" s="435" customFormat="1" ht="45" customHeight="1" x14ac:dyDescent="0.3">
      <c r="A600" s="195" t="s">
        <v>790</v>
      </c>
      <c r="B600" s="189" t="s">
        <v>352</v>
      </c>
      <c r="C600" s="182" t="s">
        <v>1583</v>
      </c>
      <c r="D600" s="190" t="s">
        <v>173</v>
      </c>
      <c r="E600" s="184" t="s">
        <v>178</v>
      </c>
      <c r="F600" s="185">
        <v>10</v>
      </c>
      <c r="G600" s="186"/>
      <c r="H600" s="187">
        <f>ROUND(G600*F600,2)</f>
        <v>0</v>
      </c>
    </row>
    <row r="601" spans="1:8" s="435" customFormat="1" ht="30.25" customHeight="1" x14ac:dyDescent="0.35">
      <c r="A601" s="195" t="s">
        <v>301</v>
      </c>
      <c r="B601" s="181" t="s">
        <v>1790</v>
      </c>
      <c r="C601" s="182" t="s">
        <v>161</v>
      </c>
      <c r="D601" s="190" t="s">
        <v>920</v>
      </c>
      <c r="E601" s="184"/>
      <c r="F601" s="178" t="s">
        <v>173</v>
      </c>
      <c r="G601" s="170"/>
      <c r="H601" s="179"/>
    </row>
    <row r="602" spans="1:8" s="435" customFormat="1" ht="30.25" customHeight="1" x14ac:dyDescent="0.3">
      <c r="A602" s="195" t="s">
        <v>302</v>
      </c>
      <c r="B602" s="189" t="s">
        <v>350</v>
      </c>
      <c r="C602" s="182" t="s">
        <v>189</v>
      </c>
      <c r="D602" s="190" t="s">
        <v>173</v>
      </c>
      <c r="E602" s="184" t="s">
        <v>181</v>
      </c>
      <c r="F602" s="185">
        <v>400</v>
      </c>
      <c r="G602" s="186"/>
      <c r="H602" s="187">
        <f>ROUND(G602*F602,2)</f>
        <v>0</v>
      </c>
    </row>
    <row r="603" spans="1:8" s="435" customFormat="1" ht="30.25" customHeight="1" x14ac:dyDescent="0.35">
      <c r="A603" s="195" t="s">
        <v>304</v>
      </c>
      <c r="B603" s="181" t="s">
        <v>1791</v>
      </c>
      <c r="C603" s="182" t="s">
        <v>162</v>
      </c>
      <c r="D603" s="190" t="s">
        <v>920</v>
      </c>
      <c r="E603" s="184"/>
      <c r="F603" s="178" t="s">
        <v>173</v>
      </c>
      <c r="G603" s="170"/>
      <c r="H603" s="179"/>
    </row>
    <row r="604" spans="1:8" s="435" customFormat="1" ht="30.25" customHeight="1" x14ac:dyDescent="0.3">
      <c r="A604" s="195" t="s">
        <v>305</v>
      </c>
      <c r="B604" s="189" t="s">
        <v>350</v>
      </c>
      <c r="C604" s="182" t="s">
        <v>187</v>
      </c>
      <c r="D604" s="190" t="s">
        <v>173</v>
      </c>
      <c r="E604" s="184" t="s">
        <v>181</v>
      </c>
      <c r="F604" s="185">
        <v>300</v>
      </c>
      <c r="G604" s="186"/>
      <c r="H604" s="187">
        <f>ROUND(G604*F604,2)</f>
        <v>0</v>
      </c>
    </row>
    <row r="605" spans="1:8" s="435" customFormat="1" ht="30.25" customHeight="1" x14ac:dyDescent="0.35">
      <c r="A605" s="195" t="s">
        <v>791</v>
      </c>
      <c r="B605" s="181" t="s">
        <v>1792</v>
      </c>
      <c r="C605" s="182" t="s">
        <v>329</v>
      </c>
      <c r="D605" s="190" t="s">
        <v>6</v>
      </c>
      <c r="E605" s="184"/>
      <c r="F605" s="178" t="s">
        <v>173</v>
      </c>
      <c r="G605" s="170"/>
      <c r="H605" s="179"/>
    </row>
    <row r="606" spans="1:8" s="435" customFormat="1" ht="30.25" customHeight="1" x14ac:dyDescent="0.3">
      <c r="A606" s="195" t="s">
        <v>797</v>
      </c>
      <c r="B606" s="189" t="s">
        <v>350</v>
      </c>
      <c r="C606" s="182" t="s">
        <v>333</v>
      </c>
      <c r="D606" s="190" t="s">
        <v>173</v>
      </c>
      <c r="E606" s="184" t="s">
        <v>178</v>
      </c>
      <c r="F606" s="185">
        <v>30</v>
      </c>
      <c r="G606" s="186"/>
      <c r="H606" s="187">
        <f t="shared" ref="H606" si="50">ROUND(G606*F606,2)</f>
        <v>0</v>
      </c>
    </row>
    <row r="607" spans="1:8" s="435" customFormat="1" ht="30.25" customHeight="1" x14ac:dyDescent="0.35">
      <c r="A607" s="195" t="s">
        <v>798</v>
      </c>
      <c r="B607" s="181" t="s">
        <v>1793</v>
      </c>
      <c r="C607" s="182" t="s">
        <v>334</v>
      </c>
      <c r="D607" s="190" t="s">
        <v>1330</v>
      </c>
      <c r="E607" s="184"/>
      <c r="F607" s="178" t="s">
        <v>173</v>
      </c>
      <c r="G607" s="170"/>
      <c r="H607" s="179"/>
    </row>
    <row r="608" spans="1:8" s="435" customFormat="1" ht="45" customHeight="1" x14ac:dyDescent="0.3">
      <c r="A608" s="195" t="s">
        <v>803</v>
      </c>
      <c r="B608" s="189" t="s">
        <v>350</v>
      </c>
      <c r="C608" s="182" t="s">
        <v>1698</v>
      </c>
      <c r="D608" s="204" t="s">
        <v>1699</v>
      </c>
      <c r="E608" s="184" t="s">
        <v>178</v>
      </c>
      <c r="F608" s="185">
        <v>30</v>
      </c>
      <c r="G608" s="186"/>
      <c r="H608" s="187">
        <f>ROUND(G608*F608,2)</f>
        <v>0</v>
      </c>
    </row>
    <row r="609" spans="1:8" s="435" customFormat="1" ht="30.25" customHeight="1" x14ac:dyDescent="0.35">
      <c r="A609" s="195" t="s">
        <v>804</v>
      </c>
      <c r="B609" s="181" t="s">
        <v>1794</v>
      </c>
      <c r="C609" s="182" t="s">
        <v>335</v>
      </c>
      <c r="D609" s="190" t="s">
        <v>1330</v>
      </c>
      <c r="E609" s="184"/>
      <c r="F609" s="178" t="s">
        <v>173</v>
      </c>
      <c r="G609" s="170"/>
      <c r="H609" s="179"/>
    </row>
    <row r="610" spans="1:8" s="435" customFormat="1" ht="30.25" customHeight="1" x14ac:dyDescent="0.35">
      <c r="A610" s="195" t="s">
        <v>808</v>
      </c>
      <c r="B610" s="189" t="s">
        <v>1621</v>
      </c>
      <c r="C610" s="182" t="s">
        <v>1622</v>
      </c>
      <c r="D610" s="190" t="s">
        <v>397</v>
      </c>
      <c r="E610" s="184"/>
      <c r="F610" s="178" t="s">
        <v>173</v>
      </c>
      <c r="G610" s="170"/>
      <c r="H610" s="179"/>
    </row>
    <row r="611" spans="1:8" s="435" customFormat="1" ht="30.25" customHeight="1" x14ac:dyDescent="0.3">
      <c r="A611" s="195" t="s">
        <v>809</v>
      </c>
      <c r="B611" s="196" t="s">
        <v>699</v>
      </c>
      <c r="C611" s="182" t="s">
        <v>700</v>
      </c>
      <c r="D611" s="190"/>
      <c r="E611" s="184" t="s">
        <v>178</v>
      </c>
      <c r="F611" s="185">
        <v>5</v>
      </c>
      <c r="G611" s="186"/>
      <c r="H611" s="187">
        <f t="shared" ref="H611:H616" si="51">ROUND(G611*F611,2)</f>
        <v>0</v>
      </c>
    </row>
    <row r="612" spans="1:8" s="435" customFormat="1" ht="30.25" customHeight="1" x14ac:dyDescent="0.3">
      <c r="A612" s="195" t="s">
        <v>810</v>
      </c>
      <c r="B612" s="196" t="s">
        <v>701</v>
      </c>
      <c r="C612" s="182" t="s">
        <v>702</v>
      </c>
      <c r="D612" s="190"/>
      <c r="E612" s="184" t="s">
        <v>178</v>
      </c>
      <c r="F612" s="185">
        <v>40</v>
      </c>
      <c r="G612" s="186"/>
      <c r="H612" s="187">
        <f t="shared" si="51"/>
        <v>0</v>
      </c>
    </row>
    <row r="613" spans="1:8" s="435" customFormat="1" ht="30.25" customHeight="1" x14ac:dyDescent="0.3">
      <c r="A613" s="195" t="s">
        <v>811</v>
      </c>
      <c r="B613" s="196" t="s">
        <v>703</v>
      </c>
      <c r="C613" s="182" t="s">
        <v>704</v>
      </c>
      <c r="D613" s="190" t="s">
        <v>173</v>
      </c>
      <c r="E613" s="184" t="s">
        <v>178</v>
      </c>
      <c r="F613" s="185">
        <v>50</v>
      </c>
      <c r="G613" s="186"/>
      <c r="H613" s="187">
        <f t="shared" si="51"/>
        <v>0</v>
      </c>
    </row>
    <row r="614" spans="1:8" s="435" customFormat="1" ht="30.25" customHeight="1" x14ac:dyDescent="0.3">
      <c r="A614" s="195" t="s">
        <v>472</v>
      </c>
      <c r="B614" s="181" t="s">
        <v>1795</v>
      </c>
      <c r="C614" s="182" t="s">
        <v>1700</v>
      </c>
      <c r="D614" s="190" t="s">
        <v>6</v>
      </c>
      <c r="E614" s="184" t="s">
        <v>178</v>
      </c>
      <c r="F614" s="203">
        <v>5</v>
      </c>
      <c r="G614" s="186"/>
      <c r="H614" s="187">
        <f t="shared" si="51"/>
        <v>0</v>
      </c>
    </row>
    <row r="615" spans="1:8" s="435" customFormat="1" ht="30.25" customHeight="1" x14ac:dyDescent="0.3">
      <c r="A615" s="195" t="s">
        <v>473</v>
      </c>
      <c r="B615" s="181" t="s">
        <v>1796</v>
      </c>
      <c r="C615" s="182" t="s">
        <v>1701</v>
      </c>
      <c r="D615" s="190" t="s">
        <v>6</v>
      </c>
      <c r="E615" s="184" t="s">
        <v>178</v>
      </c>
      <c r="F615" s="185">
        <v>5</v>
      </c>
      <c r="G615" s="186"/>
      <c r="H615" s="187">
        <f t="shared" si="51"/>
        <v>0</v>
      </c>
    </row>
    <row r="616" spans="1:8" s="435" customFormat="1" ht="30.25" customHeight="1" x14ac:dyDescent="0.3">
      <c r="A616" s="195" t="s">
        <v>614</v>
      </c>
      <c r="B616" s="181" t="s">
        <v>1797</v>
      </c>
      <c r="C616" s="182" t="s">
        <v>603</v>
      </c>
      <c r="D616" s="190" t="s">
        <v>6</v>
      </c>
      <c r="E616" s="184" t="s">
        <v>178</v>
      </c>
      <c r="F616" s="185">
        <v>5</v>
      </c>
      <c r="G616" s="186"/>
      <c r="H616" s="187">
        <f t="shared" si="51"/>
        <v>0</v>
      </c>
    </row>
    <row r="617" spans="1:8" s="435" customFormat="1" ht="30.25" customHeight="1" x14ac:dyDescent="0.35">
      <c r="A617" s="195" t="s">
        <v>814</v>
      </c>
      <c r="B617" s="181" t="s">
        <v>1798</v>
      </c>
      <c r="C617" s="182" t="s">
        <v>339</v>
      </c>
      <c r="D617" s="190" t="s">
        <v>917</v>
      </c>
      <c r="E617" s="184"/>
      <c r="F617" s="178" t="s">
        <v>173</v>
      </c>
      <c r="G617" s="170"/>
      <c r="H617" s="179"/>
    </row>
    <row r="618" spans="1:8" s="435" customFormat="1" ht="30.25" customHeight="1" x14ac:dyDescent="0.3">
      <c r="A618" s="195" t="s">
        <v>1142</v>
      </c>
      <c r="B618" s="189" t="s">
        <v>350</v>
      </c>
      <c r="C618" s="182" t="s">
        <v>967</v>
      </c>
      <c r="D618" s="190" t="s">
        <v>173</v>
      </c>
      <c r="E618" s="184" t="s">
        <v>182</v>
      </c>
      <c r="F618" s="185">
        <v>250</v>
      </c>
      <c r="G618" s="186"/>
      <c r="H618" s="187">
        <f>ROUND(G618*F618,2)</f>
        <v>0</v>
      </c>
    </row>
    <row r="619" spans="1:8" s="435" customFormat="1" ht="30.25" customHeight="1" x14ac:dyDescent="0.3">
      <c r="A619" s="195" t="s">
        <v>818</v>
      </c>
      <c r="B619" s="189" t="s">
        <v>351</v>
      </c>
      <c r="C619" s="182" t="s">
        <v>402</v>
      </c>
      <c r="D619" s="190" t="s">
        <v>173</v>
      </c>
      <c r="E619" s="184" t="s">
        <v>182</v>
      </c>
      <c r="F619" s="185">
        <v>115</v>
      </c>
      <c r="G619" s="186"/>
      <c r="H619" s="187">
        <f>ROUND(G619*F619,2)</f>
        <v>0</v>
      </c>
    </row>
    <row r="620" spans="1:8" s="435" customFormat="1" ht="30.25" customHeight="1" x14ac:dyDescent="0.3">
      <c r="A620" s="195" t="s">
        <v>821</v>
      </c>
      <c r="B620" s="189" t="s">
        <v>352</v>
      </c>
      <c r="C620" s="199" t="s">
        <v>689</v>
      </c>
      <c r="D620" s="190" t="s">
        <v>173</v>
      </c>
      <c r="E620" s="184" t="s">
        <v>182</v>
      </c>
      <c r="F620" s="185">
        <v>30</v>
      </c>
      <c r="G620" s="186"/>
      <c r="H620" s="187">
        <f t="shared" ref="H620" si="52">ROUND(G620*F620,2)</f>
        <v>0</v>
      </c>
    </row>
    <row r="621" spans="1:8" s="435" customFormat="1" ht="30.25" customHeight="1" x14ac:dyDescent="0.35">
      <c r="A621" s="195" t="s">
        <v>824</v>
      </c>
      <c r="B621" s="181" t="s">
        <v>1799</v>
      </c>
      <c r="C621" s="182" t="s">
        <v>341</v>
      </c>
      <c r="D621" s="190" t="s">
        <v>917</v>
      </c>
      <c r="E621" s="184"/>
      <c r="F621" s="178" t="s">
        <v>173</v>
      </c>
      <c r="G621" s="170"/>
      <c r="H621" s="179"/>
    </row>
    <row r="622" spans="1:8" s="435" customFormat="1" ht="45" customHeight="1" x14ac:dyDescent="0.3">
      <c r="A622" s="195" t="s">
        <v>1152</v>
      </c>
      <c r="B622" s="189" t="s">
        <v>350</v>
      </c>
      <c r="C622" s="182" t="s">
        <v>1657</v>
      </c>
      <c r="D622" s="190" t="s">
        <v>399</v>
      </c>
      <c r="E622" s="184" t="s">
        <v>182</v>
      </c>
      <c r="F622" s="185">
        <v>40</v>
      </c>
      <c r="G622" s="186"/>
      <c r="H622" s="187">
        <f>ROUND(G622*F622,2)</f>
        <v>0</v>
      </c>
    </row>
    <row r="623" spans="1:8" s="435" customFormat="1" ht="45" customHeight="1" x14ac:dyDescent="0.3">
      <c r="A623" s="195" t="s">
        <v>839</v>
      </c>
      <c r="B623" s="189" t="s">
        <v>351</v>
      </c>
      <c r="C623" s="182" t="s">
        <v>1658</v>
      </c>
      <c r="D623" s="190" t="s">
        <v>345</v>
      </c>
      <c r="E623" s="184" t="s">
        <v>182</v>
      </c>
      <c r="F623" s="185">
        <v>15</v>
      </c>
      <c r="G623" s="186"/>
      <c r="H623" s="187">
        <f>ROUND(G623*F623,2)</f>
        <v>0</v>
      </c>
    </row>
    <row r="624" spans="1:8" s="435" customFormat="1" ht="45" customHeight="1" x14ac:dyDescent="0.3">
      <c r="A624" s="195" t="s">
        <v>1161</v>
      </c>
      <c r="B624" s="189" t="s">
        <v>352</v>
      </c>
      <c r="C624" s="182" t="s">
        <v>1659</v>
      </c>
      <c r="D624" s="190" t="s">
        <v>346</v>
      </c>
      <c r="E624" s="184" t="s">
        <v>182</v>
      </c>
      <c r="F624" s="185">
        <v>310</v>
      </c>
      <c r="G624" s="186"/>
      <c r="H624" s="187">
        <f>ROUND(G624*F624,2)</f>
        <v>0</v>
      </c>
    </row>
    <row r="625" spans="1:8" s="446" customFormat="1" ht="45" customHeight="1" x14ac:dyDescent="0.3">
      <c r="A625" s="195" t="s">
        <v>940</v>
      </c>
      <c r="B625" s="189" t="s">
        <v>353</v>
      </c>
      <c r="C625" s="199" t="s">
        <v>1800</v>
      </c>
      <c r="D625" s="190" t="s">
        <v>367</v>
      </c>
      <c r="E625" s="184" t="s">
        <v>182</v>
      </c>
      <c r="F625" s="185">
        <v>30</v>
      </c>
      <c r="G625" s="186"/>
      <c r="H625" s="187">
        <f t="shared" ref="H625" si="53">ROUND(G625*F625,2)</f>
        <v>0</v>
      </c>
    </row>
    <row r="626" spans="1:8" s="435" customFormat="1" ht="30.25" customHeight="1" x14ac:dyDescent="0.35">
      <c r="A626" s="195" t="s">
        <v>476</v>
      </c>
      <c r="B626" s="181" t="s">
        <v>1801</v>
      </c>
      <c r="C626" s="182" t="s">
        <v>362</v>
      </c>
      <c r="D626" s="204" t="s">
        <v>1629</v>
      </c>
      <c r="E626" s="184"/>
      <c r="F626" s="178" t="s">
        <v>173</v>
      </c>
      <c r="G626" s="170"/>
      <c r="H626" s="179"/>
    </row>
    <row r="627" spans="1:8" s="435" customFormat="1" ht="30.25" customHeight="1" x14ac:dyDescent="0.35">
      <c r="A627" s="195" t="s">
        <v>477</v>
      </c>
      <c r="B627" s="189" t="s">
        <v>350</v>
      </c>
      <c r="C627" s="182" t="s">
        <v>363</v>
      </c>
      <c r="D627" s="190"/>
      <c r="E627" s="184"/>
      <c r="F627" s="178" t="s">
        <v>173</v>
      </c>
      <c r="G627" s="170"/>
      <c r="H627" s="179"/>
    </row>
    <row r="628" spans="1:8" s="435" customFormat="1" ht="30.25" customHeight="1" x14ac:dyDescent="0.3">
      <c r="A628" s="195" t="s">
        <v>1588</v>
      </c>
      <c r="B628" s="196" t="s">
        <v>699</v>
      </c>
      <c r="C628" s="182" t="s">
        <v>1589</v>
      </c>
      <c r="D628" s="190"/>
      <c r="E628" s="184" t="s">
        <v>180</v>
      </c>
      <c r="F628" s="185">
        <v>610</v>
      </c>
      <c r="G628" s="186"/>
      <c r="H628" s="187">
        <f>ROUND(G628*F628,2)</f>
        <v>0</v>
      </c>
    </row>
    <row r="629" spans="1:8" s="435" customFormat="1" ht="30.25" customHeight="1" x14ac:dyDescent="0.35">
      <c r="A629" s="195" t="s">
        <v>480</v>
      </c>
      <c r="B629" s="189" t="s">
        <v>351</v>
      </c>
      <c r="C629" s="182" t="s">
        <v>364</v>
      </c>
      <c r="D629" s="190"/>
      <c r="E629" s="184"/>
      <c r="F629" s="178" t="s">
        <v>173</v>
      </c>
      <c r="G629" s="170"/>
      <c r="H629" s="179"/>
    </row>
    <row r="630" spans="1:8" s="435" customFormat="1" ht="30.25" customHeight="1" x14ac:dyDescent="0.3">
      <c r="A630" s="282" t="s">
        <v>1592</v>
      </c>
      <c r="B630" s="196" t="s">
        <v>699</v>
      </c>
      <c r="C630" s="182" t="s">
        <v>1589</v>
      </c>
      <c r="D630" s="190"/>
      <c r="E630" s="184" t="s">
        <v>180</v>
      </c>
      <c r="F630" s="185">
        <v>100</v>
      </c>
      <c r="G630" s="186"/>
      <c r="H630" s="187">
        <f>ROUND(G630*F630,2)</f>
        <v>0</v>
      </c>
    </row>
    <row r="631" spans="1:8" s="435" customFormat="1" ht="30.25" customHeight="1" x14ac:dyDescent="0.35">
      <c r="A631" s="282" t="s">
        <v>571</v>
      </c>
      <c r="B631" s="181" t="s">
        <v>1802</v>
      </c>
      <c r="C631" s="182" t="s">
        <v>1290</v>
      </c>
      <c r="D631" s="190" t="s">
        <v>1422</v>
      </c>
      <c r="E631" s="184"/>
      <c r="F631" s="178" t="s">
        <v>173</v>
      </c>
      <c r="G631" s="170"/>
      <c r="H631" s="179"/>
    </row>
    <row r="632" spans="1:8" s="435" customFormat="1" ht="30.25" customHeight="1" x14ac:dyDescent="0.3">
      <c r="A632" s="195" t="s">
        <v>1286</v>
      </c>
      <c r="B632" s="189" t="s">
        <v>350</v>
      </c>
      <c r="C632" s="182" t="s">
        <v>1288</v>
      </c>
      <c r="D632" s="190"/>
      <c r="E632" s="184" t="s">
        <v>178</v>
      </c>
      <c r="F632" s="203">
        <v>900</v>
      </c>
      <c r="G632" s="186"/>
      <c r="H632" s="187">
        <f t="shared" ref="H632:H633" si="54">ROUND(G632*F632,2)</f>
        <v>0</v>
      </c>
    </row>
    <row r="633" spans="1:8" s="435" customFormat="1" ht="30.25" customHeight="1" x14ac:dyDescent="0.3">
      <c r="A633" s="195" t="s">
        <v>874</v>
      </c>
      <c r="B633" s="181" t="s">
        <v>1803</v>
      </c>
      <c r="C633" s="182" t="s">
        <v>908</v>
      </c>
      <c r="D633" s="204" t="s">
        <v>959</v>
      </c>
      <c r="E633" s="210" t="s">
        <v>181</v>
      </c>
      <c r="F633" s="203">
        <v>6</v>
      </c>
      <c r="G633" s="186"/>
      <c r="H633" s="187">
        <f t="shared" si="54"/>
        <v>0</v>
      </c>
    </row>
    <row r="634" spans="1:8" ht="30.25" customHeight="1" x14ac:dyDescent="0.35">
      <c r="A634" s="163"/>
      <c r="B634" s="236"/>
      <c r="C634" s="234" t="s">
        <v>199</v>
      </c>
      <c r="D634" s="177"/>
      <c r="E634" s="237"/>
      <c r="F634" s="178" t="s">
        <v>173</v>
      </c>
      <c r="G634" s="170"/>
      <c r="H634" s="179"/>
    </row>
    <row r="635" spans="1:8" s="435" customFormat="1" ht="45" customHeight="1" x14ac:dyDescent="0.3">
      <c r="A635" s="230" t="s">
        <v>223</v>
      </c>
      <c r="B635" s="244" t="s">
        <v>1804</v>
      </c>
      <c r="C635" s="264" t="s">
        <v>879</v>
      </c>
      <c r="D635" s="246" t="s">
        <v>735</v>
      </c>
      <c r="E635" s="247" t="s">
        <v>182</v>
      </c>
      <c r="F635" s="248">
        <v>200</v>
      </c>
      <c r="G635" s="249"/>
      <c r="H635" s="265">
        <f>ROUND(G635*F635,2)</f>
        <v>0</v>
      </c>
    </row>
    <row r="636" spans="1:8" s="435" customFormat="1" ht="30.25" customHeight="1" x14ac:dyDescent="0.3">
      <c r="A636" s="230" t="s">
        <v>547</v>
      </c>
      <c r="B636" s="244" t="s">
        <v>1805</v>
      </c>
      <c r="C636" s="245" t="s">
        <v>98</v>
      </c>
      <c r="D636" s="246" t="s">
        <v>735</v>
      </c>
      <c r="E636" s="247" t="s">
        <v>182</v>
      </c>
      <c r="F636" s="248">
        <v>2000</v>
      </c>
      <c r="G636" s="249"/>
      <c r="H636" s="250">
        <f>ROUND(G636*F636,2)</f>
        <v>0</v>
      </c>
    </row>
    <row r="637" spans="1:8" s="435" customFormat="1" ht="30.25" customHeight="1" x14ac:dyDescent="0.35">
      <c r="A637" s="283"/>
      <c r="B637" s="284"/>
      <c r="C637" s="285" t="s">
        <v>720</v>
      </c>
      <c r="D637" s="286"/>
      <c r="E637" s="286"/>
      <c r="F637" s="178" t="s">
        <v>173</v>
      </c>
      <c r="G637" s="170"/>
      <c r="H637" s="179"/>
    </row>
    <row r="638" spans="1:8" s="435" customFormat="1" ht="45" customHeight="1" x14ac:dyDescent="0.35">
      <c r="A638" s="230" t="s">
        <v>209</v>
      </c>
      <c r="B638" s="244" t="s">
        <v>1806</v>
      </c>
      <c r="C638" s="245" t="s">
        <v>468</v>
      </c>
      <c r="D638" s="246" t="s">
        <v>1625</v>
      </c>
      <c r="E638" s="247"/>
      <c r="F638" s="178" t="s">
        <v>173</v>
      </c>
      <c r="G638" s="170"/>
      <c r="H638" s="179"/>
    </row>
    <row r="639" spans="1:8" s="435" customFormat="1" ht="45" customHeight="1" x14ac:dyDescent="0.3">
      <c r="A639" s="230" t="s">
        <v>214</v>
      </c>
      <c r="B639" s="267" t="s">
        <v>350</v>
      </c>
      <c r="C639" s="245" t="s">
        <v>1624</v>
      </c>
      <c r="D639" s="246" t="s">
        <v>173</v>
      </c>
      <c r="E639" s="247" t="s">
        <v>178</v>
      </c>
      <c r="F639" s="273">
        <v>145</v>
      </c>
      <c r="G639" s="249"/>
      <c r="H639" s="250">
        <f t="shared" ref="H639:H642" si="55">ROUND(G639*F639,2)</f>
        <v>0</v>
      </c>
    </row>
    <row r="640" spans="1:8" s="435" customFormat="1" ht="30.25" customHeight="1" x14ac:dyDescent="0.35">
      <c r="A640" s="230" t="s">
        <v>380</v>
      </c>
      <c r="B640" s="244" t="s">
        <v>1807</v>
      </c>
      <c r="C640" s="245" t="s">
        <v>123</v>
      </c>
      <c r="D640" s="246" t="s">
        <v>1625</v>
      </c>
      <c r="E640" s="247"/>
      <c r="F640" s="178" t="s">
        <v>173</v>
      </c>
      <c r="G640" s="170"/>
      <c r="H640" s="179"/>
    </row>
    <row r="641" spans="1:8" s="435" customFormat="1" ht="60" customHeight="1" x14ac:dyDescent="0.3">
      <c r="A641" s="230" t="s">
        <v>1192</v>
      </c>
      <c r="B641" s="267" t="s">
        <v>350</v>
      </c>
      <c r="C641" s="245" t="s">
        <v>1279</v>
      </c>
      <c r="D641" s="246"/>
      <c r="E641" s="247" t="s">
        <v>178</v>
      </c>
      <c r="F641" s="273">
        <v>100</v>
      </c>
      <c r="G641" s="249"/>
      <c r="H641" s="250">
        <f t="shared" si="55"/>
        <v>0</v>
      </c>
    </row>
    <row r="642" spans="1:8" s="435" customFormat="1" ht="30.25" customHeight="1" x14ac:dyDescent="0.3">
      <c r="A642" s="230" t="s">
        <v>32</v>
      </c>
      <c r="B642" s="244" t="s">
        <v>1808</v>
      </c>
      <c r="C642" s="245" t="s">
        <v>1622</v>
      </c>
      <c r="D642" s="246" t="s">
        <v>1481</v>
      </c>
      <c r="E642" s="247" t="s">
        <v>178</v>
      </c>
      <c r="F642" s="273">
        <v>200</v>
      </c>
      <c r="G642" s="249"/>
      <c r="H642" s="250">
        <f t="shared" si="55"/>
        <v>0</v>
      </c>
    </row>
    <row r="643" spans="1:8" ht="45" customHeight="1" x14ac:dyDescent="0.35">
      <c r="A643" s="163"/>
      <c r="B643" s="236"/>
      <c r="C643" s="234" t="s">
        <v>200</v>
      </c>
      <c r="D643" s="177"/>
      <c r="E643" s="237"/>
      <c r="F643" s="178" t="s">
        <v>173</v>
      </c>
      <c r="G643" s="170"/>
      <c r="H643" s="179"/>
    </row>
    <row r="644" spans="1:8" s="435" customFormat="1" ht="30.25" customHeight="1" x14ac:dyDescent="0.35">
      <c r="A644" s="180" t="s">
        <v>224</v>
      </c>
      <c r="B644" s="244" t="s">
        <v>1809</v>
      </c>
      <c r="C644" s="245" t="s">
        <v>415</v>
      </c>
      <c r="D644" s="246" t="s">
        <v>11</v>
      </c>
      <c r="E644" s="247"/>
      <c r="F644" s="178" t="s">
        <v>173</v>
      </c>
      <c r="G644" s="170"/>
      <c r="H644" s="179"/>
    </row>
    <row r="645" spans="1:8" s="435" customFormat="1" ht="30.25" customHeight="1" x14ac:dyDescent="0.3">
      <c r="A645" s="180" t="s">
        <v>225</v>
      </c>
      <c r="B645" s="267" t="s">
        <v>350</v>
      </c>
      <c r="C645" s="245" t="s">
        <v>983</v>
      </c>
      <c r="D645" s="246"/>
      <c r="E645" s="247" t="s">
        <v>181</v>
      </c>
      <c r="F645" s="248">
        <v>2</v>
      </c>
      <c r="G645" s="249"/>
      <c r="H645" s="250">
        <f>ROUND(G645*F645,2)</f>
        <v>0</v>
      </c>
    </row>
    <row r="646" spans="1:8" s="435" customFormat="1" ht="30.25" customHeight="1" x14ac:dyDescent="0.35">
      <c r="A646" s="180" t="s">
        <v>229</v>
      </c>
      <c r="B646" s="244" t="s">
        <v>1810</v>
      </c>
      <c r="C646" s="245" t="s">
        <v>420</v>
      </c>
      <c r="D646" s="246" t="s">
        <v>11</v>
      </c>
      <c r="E646" s="247"/>
      <c r="F646" s="178" t="s">
        <v>173</v>
      </c>
      <c r="G646" s="170"/>
      <c r="H646" s="179"/>
    </row>
    <row r="647" spans="1:8" s="435" customFormat="1" ht="30.25" customHeight="1" x14ac:dyDescent="0.35">
      <c r="A647" s="180" t="s">
        <v>53</v>
      </c>
      <c r="B647" s="267" t="s">
        <v>350</v>
      </c>
      <c r="C647" s="245" t="s">
        <v>1631</v>
      </c>
      <c r="D647" s="246"/>
      <c r="E647" s="247"/>
      <c r="F647" s="178" t="s">
        <v>173</v>
      </c>
      <c r="G647" s="170"/>
      <c r="H647" s="179"/>
    </row>
    <row r="648" spans="1:8" s="435" customFormat="1" ht="45" customHeight="1" x14ac:dyDescent="0.3">
      <c r="A648" s="180" t="s">
        <v>54</v>
      </c>
      <c r="B648" s="268" t="s">
        <v>699</v>
      </c>
      <c r="C648" s="245" t="s">
        <v>1632</v>
      </c>
      <c r="D648" s="246"/>
      <c r="E648" s="247" t="s">
        <v>182</v>
      </c>
      <c r="F648" s="248">
        <v>15</v>
      </c>
      <c r="G648" s="249"/>
      <c r="H648" s="250">
        <f>ROUND(G648*F648,2)</f>
        <v>0</v>
      </c>
    </row>
    <row r="649" spans="1:8" s="437" customFormat="1" ht="30.25" customHeight="1" x14ac:dyDescent="0.35">
      <c r="A649" s="180" t="s">
        <v>67</v>
      </c>
      <c r="B649" s="244" t="s">
        <v>1811</v>
      </c>
      <c r="C649" s="269" t="s">
        <v>1059</v>
      </c>
      <c r="D649" s="270" t="s">
        <v>1060</v>
      </c>
      <c r="E649" s="247"/>
      <c r="F649" s="178" t="s">
        <v>173</v>
      </c>
      <c r="G649" s="170"/>
      <c r="H649" s="179"/>
    </row>
    <row r="650" spans="1:8" s="435" customFormat="1" ht="45" customHeight="1" x14ac:dyDescent="0.3">
      <c r="A650" s="180" t="s">
        <v>68</v>
      </c>
      <c r="B650" s="267" t="s">
        <v>350</v>
      </c>
      <c r="C650" s="271" t="s">
        <v>1210</v>
      </c>
      <c r="D650" s="246"/>
      <c r="E650" s="247" t="s">
        <v>181</v>
      </c>
      <c r="F650" s="248">
        <v>6</v>
      </c>
      <c r="G650" s="249"/>
      <c r="H650" s="250">
        <f t="shared" ref="H650:H658" si="56">ROUND(G650*F650,2)</f>
        <v>0</v>
      </c>
    </row>
    <row r="651" spans="1:8" s="435" customFormat="1" ht="45" customHeight="1" x14ac:dyDescent="0.3">
      <c r="A651" s="180" t="s">
        <v>69</v>
      </c>
      <c r="B651" s="267" t="s">
        <v>351</v>
      </c>
      <c r="C651" s="271" t="s">
        <v>1211</v>
      </c>
      <c r="D651" s="246"/>
      <c r="E651" s="247" t="s">
        <v>181</v>
      </c>
      <c r="F651" s="248">
        <v>5</v>
      </c>
      <c r="G651" s="249"/>
      <c r="H651" s="250">
        <f t="shared" si="56"/>
        <v>0</v>
      </c>
    </row>
    <row r="652" spans="1:8" s="435" customFormat="1" ht="45" customHeight="1" x14ac:dyDescent="0.3">
      <c r="A652" s="180" t="s">
        <v>70</v>
      </c>
      <c r="B652" s="267" t="s">
        <v>352</v>
      </c>
      <c r="C652" s="271" t="s">
        <v>1212</v>
      </c>
      <c r="D652" s="246"/>
      <c r="E652" s="247" t="s">
        <v>181</v>
      </c>
      <c r="F652" s="248">
        <v>1</v>
      </c>
      <c r="G652" s="249"/>
      <c r="H652" s="250">
        <f t="shared" si="56"/>
        <v>0</v>
      </c>
    </row>
    <row r="653" spans="1:8" s="447" customFormat="1" ht="30.25" customHeight="1" x14ac:dyDescent="0.3">
      <c r="A653" s="287" t="s">
        <v>71</v>
      </c>
      <c r="B653" s="267" t="s">
        <v>353</v>
      </c>
      <c r="C653" s="271" t="s">
        <v>1213</v>
      </c>
      <c r="D653" s="246"/>
      <c r="E653" s="247" t="s">
        <v>181</v>
      </c>
      <c r="F653" s="248">
        <v>1</v>
      </c>
      <c r="G653" s="249"/>
      <c r="H653" s="250">
        <f t="shared" si="56"/>
        <v>0</v>
      </c>
    </row>
    <row r="654" spans="1:8" s="435" customFormat="1" ht="30.25" customHeight="1" x14ac:dyDescent="0.3">
      <c r="A654" s="180" t="s">
        <v>72</v>
      </c>
      <c r="B654" s="267" t="s">
        <v>354</v>
      </c>
      <c r="C654" s="271" t="s">
        <v>1214</v>
      </c>
      <c r="D654" s="246"/>
      <c r="E654" s="247" t="s">
        <v>181</v>
      </c>
      <c r="F654" s="248">
        <v>1</v>
      </c>
      <c r="G654" s="249"/>
      <c r="H654" s="250">
        <f t="shared" si="56"/>
        <v>0</v>
      </c>
    </row>
    <row r="655" spans="1:8" s="435" customFormat="1" ht="30.25" customHeight="1" x14ac:dyDescent="0.3">
      <c r="A655" s="180" t="s">
        <v>73</v>
      </c>
      <c r="B655" s="267" t="s">
        <v>355</v>
      </c>
      <c r="C655" s="271" t="s">
        <v>1215</v>
      </c>
      <c r="D655" s="246"/>
      <c r="E655" s="247" t="s">
        <v>181</v>
      </c>
      <c r="F655" s="248">
        <v>4</v>
      </c>
      <c r="G655" s="249"/>
      <c r="H655" s="250">
        <f t="shared" si="56"/>
        <v>0</v>
      </c>
    </row>
    <row r="656" spans="1:8" s="435" customFormat="1" ht="30.25" customHeight="1" x14ac:dyDescent="0.3">
      <c r="A656" s="216" t="s">
        <v>1054</v>
      </c>
      <c r="B656" s="288" t="s">
        <v>356</v>
      </c>
      <c r="C656" s="271" t="s">
        <v>1068</v>
      </c>
      <c r="D656" s="270"/>
      <c r="E656" s="277" t="s">
        <v>181</v>
      </c>
      <c r="F656" s="289">
        <v>4</v>
      </c>
      <c r="G656" s="249"/>
      <c r="H656" s="250">
        <f t="shared" si="56"/>
        <v>0</v>
      </c>
    </row>
    <row r="657" spans="1:8" s="435" customFormat="1" ht="45" customHeight="1" x14ac:dyDescent="0.3">
      <c r="A657" s="216" t="s">
        <v>1056</v>
      </c>
      <c r="B657" s="288" t="s">
        <v>357</v>
      </c>
      <c r="C657" s="271" t="s">
        <v>1066</v>
      </c>
      <c r="D657" s="270"/>
      <c r="E657" s="277" t="s">
        <v>181</v>
      </c>
      <c r="F657" s="248">
        <v>1</v>
      </c>
      <c r="G657" s="249"/>
      <c r="H657" s="250">
        <f t="shared" si="56"/>
        <v>0</v>
      </c>
    </row>
    <row r="658" spans="1:8" s="435" customFormat="1" ht="45" customHeight="1" x14ac:dyDescent="0.3">
      <c r="A658" s="216" t="s">
        <v>1057</v>
      </c>
      <c r="B658" s="288" t="s">
        <v>358</v>
      </c>
      <c r="C658" s="271" t="s">
        <v>1067</v>
      </c>
      <c r="D658" s="270"/>
      <c r="E658" s="277" t="s">
        <v>181</v>
      </c>
      <c r="F658" s="248">
        <v>1</v>
      </c>
      <c r="G658" s="249"/>
      <c r="H658" s="250">
        <f t="shared" si="56"/>
        <v>0</v>
      </c>
    </row>
    <row r="659" spans="1:8" s="437" customFormat="1" ht="30.25" customHeight="1" x14ac:dyDescent="0.35">
      <c r="A659" s="180" t="s">
        <v>74</v>
      </c>
      <c r="B659" s="244" t="s">
        <v>1812</v>
      </c>
      <c r="C659" s="272" t="s">
        <v>422</v>
      </c>
      <c r="D659" s="246" t="s">
        <v>11</v>
      </c>
      <c r="E659" s="247"/>
      <c r="F659" s="178" t="s">
        <v>173</v>
      </c>
      <c r="G659" s="170"/>
      <c r="H659" s="179"/>
    </row>
    <row r="660" spans="1:8" s="437" customFormat="1" ht="30.25" customHeight="1" x14ac:dyDescent="0.3">
      <c r="A660" s="180" t="s">
        <v>75</v>
      </c>
      <c r="B660" s="267" t="s">
        <v>350</v>
      </c>
      <c r="C660" s="272" t="s">
        <v>990</v>
      </c>
      <c r="D660" s="246"/>
      <c r="E660" s="247" t="s">
        <v>181</v>
      </c>
      <c r="F660" s="248">
        <v>1</v>
      </c>
      <c r="G660" s="249"/>
      <c r="H660" s="250">
        <f>ROUND(G660*F660,2)</f>
        <v>0</v>
      </c>
    </row>
    <row r="661" spans="1:8" s="437" customFormat="1" ht="30.25" customHeight="1" x14ac:dyDescent="0.35">
      <c r="A661" s="180" t="s">
        <v>76</v>
      </c>
      <c r="B661" s="244" t="s">
        <v>1813</v>
      </c>
      <c r="C661" s="290" t="s">
        <v>423</v>
      </c>
      <c r="D661" s="246" t="s">
        <v>11</v>
      </c>
      <c r="E661" s="247"/>
      <c r="F661" s="178" t="s">
        <v>173</v>
      </c>
      <c r="G661" s="170"/>
      <c r="H661" s="179"/>
    </row>
    <row r="662" spans="1:8" s="437" customFormat="1" ht="30.25" customHeight="1" x14ac:dyDescent="0.3">
      <c r="A662" s="180" t="s">
        <v>77</v>
      </c>
      <c r="B662" s="267" t="s">
        <v>350</v>
      </c>
      <c r="C662" s="290" t="s">
        <v>992</v>
      </c>
      <c r="D662" s="246"/>
      <c r="E662" s="247" t="s">
        <v>181</v>
      </c>
      <c r="F662" s="248">
        <v>3</v>
      </c>
      <c r="G662" s="249"/>
      <c r="H662" s="250">
        <f>ROUND(G662*F662,2)</f>
        <v>0</v>
      </c>
    </row>
    <row r="663" spans="1:8" s="438" customFormat="1" ht="30.25" customHeight="1" x14ac:dyDescent="0.35">
      <c r="A663" s="180" t="s">
        <v>675</v>
      </c>
      <c r="B663" s="244" t="s">
        <v>1814</v>
      </c>
      <c r="C663" s="290" t="s">
        <v>676</v>
      </c>
      <c r="D663" s="246" t="s">
        <v>11</v>
      </c>
      <c r="E663" s="247"/>
      <c r="F663" s="178" t="s">
        <v>173</v>
      </c>
      <c r="G663" s="170"/>
      <c r="H663" s="179"/>
    </row>
    <row r="664" spans="1:8" s="438" customFormat="1" ht="30.25" customHeight="1" x14ac:dyDescent="0.3">
      <c r="A664" s="180" t="s">
        <v>677</v>
      </c>
      <c r="B664" s="267" t="s">
        <v>350</v>
      </c>
      <c r="C664" s="290" t="s">
        <v>994</v>
      </c>
      <c r="D664" s="246"/>
      <c r="E664" s="247" t="s">
        <v>181</v>
      </c>
      <c r="F664" s="248">
        <v>1</v>
      </c>
      <c r="G664" s="249"/>
      <c r="H664" s="250">
        <f>ROUND(G664*F664,2)</f>
        <v>0</v>
      </c>
    </row>
    <row r="665" spans="1:8" s="437" customFormat="1" ht="45" customHeight="1" x14ac:dyDescent="0.35">
      <c r="A665" s="180" t="s">
        <v>84</v>
      </c>
      <c r="B665" s="244" t="s">
        <v>1815</v>
      </c>
      <c r="C665" s="272" t="s">
        <v>726</v>
      </c>
      <c r="D665" s="246" t="s">
        <v>11</v>
      </c>
      <c r="E665" s="247"/>
      <c r="F665" s="178" t="s">
        <v>173</v>
      </c>
      <c r="G665" s="170"/>
      <c r="H665" s="179"/>
    </row>
    <row r="666" spans="1:8" s="437" customFormat="1" ht="30.25" customHeight="1" x14ac:dyDescent="0.3">
      <c r="A666" s="180" t="s">
        <v>85</v>
      </c>
      <c r="B666" s="267" t="s">
        <v>350</v>
      </c>
      <c r="C666" s="272" t="s">
        <v>1816</v>
      </c>
      <c r="D666" s="246"/>
      <c r="E666" s="247" t="s">
        <v>181</v>
      </c>
      <c r="F666" s="248">
        <v>3</v>
      </c>
      <c r="G666" s="249"/>
      <c r="H666" s="250">
        <f>ROUND(G666*F666,2)</f>
        <v>0</v>
      </c>
    </row>
    <row r="667" spans="1:8" s="435" customFormat="1" ht="30.25" customHeight="1" x14ac:dyDescent="0.3">
      <c r="A667" s="180" t="s">
        <v>432</v>
      </c>
      <c r="B667" s="244" t="s">
        <v>1817</v>
      </c>
      <c r="C667" s="245" t="s">
        <v>426</v>
      </c>
      <c r="D667" s="246" t="s">
        <v>11</v>
      </c>
      <c r="E667" s="247" t="s">
        <v>181</v>
      </c>
      <c r="F667" s="248">
        <v>2</v>
      </c>
      <c r="G667" s="249"/>
      <c r="H667" s="250">
        <f>ROUND(G667*F667,2)</f>
        <v>0</v>
      </c>
    </row>
    <row r="668" spans="1:8" s="435" customFormat="1" ht="45" customHeight="1" x14ac:dyDescent="0.35">
      <c r="A668" s="180"/>
      <c r="B668" s="266" t="s">
        <v>1818</v>
      </c>
      <c r="C668" s="245" t="s">
        <v>1637</v>
      </c>
      <c r="D668" s="274" t="s">
        <v>11</v>
      </c>
      <c r="E668" s="275"/>
      <c r="F668" s="178" t="s">
        <v>173</v>
      </c>
      <c r="G668" s="170"/>
      <c r="H668" s="179"/>
    </row>
    <row r="669" spans="1:8" s="435" customFormat="1" ht="30.25" customHeight="1" x14ac:dyDescent="0.3">
      <c r="A669" s="180"/>
      <c r="B669" s="276" t="s">
        <v>350</v>
      </c>
      <c r="C669" s="272" t="s">
        <v>1638</v>
      </c>
      <c r="D669" s="274"/>
      <c r="E669" s="275" t="s">
        <v>181</v>
      </c>
      <c r="F669" s="248">
        <v>2</v>
      </c>
      <c r="G669" s="249"/>
      <c r="H669" s="265">
        <f>ROUND(G669*F669,2)</f>
        <v>0</v>
      </c>
    </row>
    <row r="670" spans="1:8" s="435" customFormat="1" ht="30.25" customHeight="1" x14ac:dyDescent="0.3">
      <c r="A670" s="180" t="s">
        <v>0</v>
      </c>
      <c r="B670" s="244" t="s">
        <v>1819</v>
      </c>
      <c r="C670" s="245" t="s">
        <v>1</v>
      </c>
      <c r="D670" s="246" t="s">
        <v>1584</v>
      </c>
      <c r="E670" s="247" t="s">
        <v>181</v>
      </c>
      <c r="F670" s="248">
        <v>6</v>
      </c>
      <c r="G670" s="249"/>
      <c r="H670" s="250">
        <f>ROUND(G670*F670,2)</f>
        <v>0</v>
      </c>
    </row>
    <row r="671" spans="1:8" ht="30.25" customHeight="1" x14ac:dyDescent="0.35">
      <c r="A671" s="163"/>
      <c r="B671" s="238"/>
      <c r="C671" s="234" t="s">
        <v>201</v>
      </c>
      <c r="D671" s="177"/>
      <c r="E671" s="237"/>
      <c r="F671" s="178" t="s">
        <v>173</v>
      </c>
      <c r="G671" s="170"/>
      <c r="H671" s="179"/>
    </row>
    <row r="672" spans="1:8" s="435" customFormat="1" ht="45" customHeight="1" x14ac:dyDescent="0.3">
      <c r="A672" s="180" t="s">
        <v>230</v>
      </c>
      <c r="B672" s="244" t="s">
        <v>1820</v>
      </c>
      <c r="C672" s="271" t="s">
        <v>1061</v>
      </c>
      <c r="D672" s="270" t="s">
        <v>1060</v>
      </c>
      <c r="E672" s="247" t="s">
        <v>181</v>
      </c>
      <c r="F672" s="248">
        <v>18</v>
      </c>
      <c r="G672" s="249"/>
      <c r="H672" s="250">
        <f>ROUND(G672*F672,2)</f>
        <v>0</v>
      </c>
    </row>
    <row r="673" spans="1:8" s="435" customFormat="1" ht="30.25" customHeight="1" x14ac:dyDescent="0.35">
      <c r="A673" s="180" t="s">
        <v>232</v>
      </c>
      <c r="B673" s="244" t="s">
        <v>1821</v>
      </c>
      <c r="C673" s="271" t="s">
        <v>1217</v>
      </c>
      <c r="D673" s="270" t="s">
        <v>1060</v>
      </c>
      <c r="E673" s="247"/>
      <c r="F673" s="178" t="s">
        <v>173</v>
      </c>
      <c r="G673" s="170"/>
      <c r="H673" s="179"/>
    </row>
    <row r="674" spans="1:8" s="435" customFormat="1" ht="30.25" customHeight="1" x14ac:dyDescent="0.3">
      <c r="A674" s="180" t="s">
        <v>234</v>
      </c>
      <c r="B674" s="267" t="s">
        <v>350</v>
      </c>
      <c r="C674" s="245" t="s">
        <v>881</v>
      </c>
      <c r="D674" s="246"/>
      <c r="E674" s="247" t="s">
        <v>181</v>
      </c>
      <c r="F674" s="248">
        <v>7</v>
      </c>
      <c r="G674" s="249"/>
      <c r="H674" s="250">
        <f t="shared" ref="H674:H678" si="57">ROUND(G674*F674,2)</f>
        <v>0</v>
      </c>
    </row>
    <row r="675" spans="1:8" s="435" customFormat="1" ht="30.25" customHeight="1" x14ac:dyDescent="0.3">
      <c r="A675" s="180" t="s">
        <v>237</v>
      </c>
      <c r="B675" s="244" t="s">
        <v>1822</v>
      </c>
      <c r="C675" s="245" t="s">
        <v>599</v>
      </c>
      <c r="D675" s="270" t="s">
        <v>1060</v>
      </c>
      <c r="E675" s="247" t="s">
        <v>181</v>
      </c>
      <c r="F675" s="248">
        <v>1</v>
      </c>
      <c r="G675" s="249"/>
      <c r="H675" s="250">
        <f t="shared" si="57"/>
        <v>0</v>
      </c>
    </row>
    <row r="676" spans="1:8" s="435" customFormat="1" ht="30.25" customHeight="1" x14ac:dyDescent="0.3">
      <c r="A676" s="180" t="s">
        <v>459</v>
      </c>
      <c r="B676" s="244" t="s">
        <v>1823</v>
      </c>
      <c r="C676" s="245" t="s">
        <v>601</v>
      </c>
      <c r="D676" s="270" t="s">
        <v>1060</v>
      </c>
      <c r="E676" s="247" t="s">
        <v>181</v>
      </c>
      <c r="F676" s="248">
        <v>1</v>
      </c>
      <c r="G676" s="249"/>
      <c r="H676" s="250">
        <f t="shared" si="57"/>
        <v>0</v>
      </c>
    </row>
    <row r="677" spans="1:8" s="435" customFormat="1" ht="30.25" customHeight="1" x14ac:dyDescent="0.3">
      <c r="A677" s="180" t="s">
        <v>238</v>
      </c>
      <c r="B677" s="244" t="s">
        <v>1824</v>
      </c>
      <c r="C677" s="245" t="s">
        <v>600</v>
      </c>
      <c r="D677" s="270" t="s">
        <v>1060</v>
      </c>
      <c r="E677" s="247" t="s">
        <v>181</v>
      </c>
      <c r="F677" s="248">
        <v>1</v>
      </c>
      <c r="G677" s="249"/>
      <c r="H677" s="250">
        <f t="shared" si="57"/>
        <v>0</v>
      </c>
    </row>
    <row r="678" spans="1:8" s="435" customFormat="1" ht="30.25" customHeight="1" x14ac:dyDescent="0.3">
      <c r="A678" s="216" t="s">
        <v>241</v>
      </c>
      <c r="B678" s="244" t="s">
        <v>1825</v>
      </c>
      <c r="C678" s="271" t="s">
        <v>602</v>
      </c>
      <c r="D678" s="270" t="s">
        <v>1060</v>
      </c>
      <c r="E678" s="277" t="s">
        <v>181</v>
      </c>
      <c r="F678" s="278">
        <v>1</v>
      </c>
      <c r="G678" s="279"/>
      <c r="H678" s="280">
        <f t="shared" si="57"/>
        <v>0</v>
      </c>
    </row>
    <row r="679" spans="1:8" ht="30.25" customHeight="1" x14ac:dyDescent="0.35">
      <c r="A679" s="163"/>
      <c r="B679" s="175"/>
      <c r="C679" s="234" t="s">
        <v>202</v>
      </c>
      <c r="D679" s="177"/>
      <c r="E679" s="235"/>
      <c r="F679" s="178" t="s">
        <v>173</v>
      </c>
      <c r="G679" s="170"/>
      <c r="H679" s="179"/>
    </row>
    <row r="680" spans="1:8" s="435" customFormat="1" ht="30.25" customHeight="1" x14ac:dyDescent="0.35">
      <c r="A680" s="195" t="s">
        <v>242</v>
      </c>
      <c r="B680" s="244" t="s">
        <v>1826</v>
      </c>
      <c r="C680" s="245" t="s">
        <v>147</v>
      </c>
      <c r="D680" s="246" t="s">
        <v>1535</v>
      </c>
      <c r="E680" s="247"/>
      <c r="F680" s="178" t="s">
        <v>173</v>
      </c>
      <c r="G680" s="170"/>
      <c r="H680" s="179"/>
    </row>
    <row r="681" spans="1:8" s="435" customFormat="1" ht="30.25" customHeight="1" x14ac:dyDescent="0.3">
      <c r="A681" s="195" t="s">
        <v>243</v>
      </c>
      <c r="B681" s="267" t="s">
        <v>350</v>
      </c>
      <c r="C681" s="245" t="s">
        <v>884</v>
      </c>
      <c r="D681" s="246"/>
      <c r="E681" s="247" t="s">
        <v>178</v>
      </c>
      <c r="F681" s="273">
        <v>100</v>
      </c>
      <c r="G681" s="249"/>
      <c r="H681" s="250">
        <f>ROUND(G681*F681,2)</f>
        <v>0</v>
      </c>
    </row>
    <row r="682" spans="1:8" s="435" customFormat="1" ht="30.25" customHeight="1" x14ac:dyDescent="0.3">
      <c r="A682" s="195" t="s">
        <v>244</v>
      </c>
      <c r="B682" s="267" t="s">
        <v>351</v>
      </c>
      <c r="C682" s="245" t="s">
        <v>885</v>
      </c>
      <c r="D682" s="246"/>
      <c r="E682" s="247" t="s">
        <v>178</v>
      </c>
      <c r="F682" s="273">
        <v>400</v>
      </c>
      <c r="G682" s="249"/>
      <c r="H682" s="250">
        <f>ROUND(G682*F682,2)</f>
        <v>0</v>
      </c>
    </row>
    <row r="683" spans="1:8" s="435" customFormat="1" ht="30.25" customHeight="1" x14ac:dyDescent="0.35">
      <c r="A683" s="163"/>
      <c r="B683" s="175"/>
      <c r="C683" s="234" t="s">
        <v>186</v>
      </c>
      <c r="D683" s="177"/>
      <c r="E683" s="235"/>
      <c r="F683" s="178" t="s">
        <v>173</v>
      </c>
      <c r="G683" s="170"/>
      <c r="H683" s="179"/>
    </row>
    <row r="684" spans="1:8" s="435" customFormat="1" ht="30.25" customHeight="1" x14ac:dyDescent="0.3">
      <c r="A684" s="195" t="s">
        <v>605</v>
      </c>
      <c r="B684" s="181" t="s">
        <v>1827</v>
      </c>
      <c r="C684" s="182" t="s">
        <v>1828</v>
      </c>
      <c r="D684" s="204" t="s">
        <v>1329</v>
      </c>
      <c r="E684" s="184" t="s">
        <v>181</v>
      </c>
      <c r="F684" s="185">
        <v>2</v>
      </c>
      <c r="G684" s="186"/>
      <c r="H684" s="187">
        <f t="shared" ref="H684" si="58">ROUND(G684*F684,2)</f>
        <v>0</v>
      </c>
    </row>
    <row r="685" spans="1:8" ht="9.75" customHeight="1" x14ac:dyDescent="0.35">
      <c r="A685" s="163"/>
      <c r="B685" s="242"/>
      <c r="C685" s="234"/>
      <c r="D685" s="177"/>
      <c r="E685" s="237"/>
      <c r="F685" s="178"/>
      <c r="G685" s="170"/>
      <c r="H685" s="179"/>
    </row>
    <row r="686" spans="1:8" s="434" customFormat="1" ht="45" customHeight="1" thickBot="1" x14ac:dyDescent="0.4">
      <c r="A686" s="163"/>
      <c r="B686" s="219" t="str">
        <f>B579</f>
        <v>I</v>
      </c>
      <c r="C686" s="495" t="str">
        <f>C579</f>
        <v>PAVEMENT REHABILITATION: ALLARD AVENUE FROM GAGNON STREET TO BUCHANAN BOULEVARD</v>
      </c>
      <c r="D686" s="496"/>
      <c r="E686" s="496"/>
      <c r="F686" s="497"/>
      <c r="G686" s="232" t="s">
        <v>1650</v>
      </c>
      <c r="H686" s="233">
        <f>SUM(H579:H685)</f>
        <v>0</v>
      </c>
    </row>
    <row r="687" spans="1:8" s="443" customFormat="1" ht="45" customHeight="1" thickTop="1" x14ac:dyDescent="0.35">
      <c r="A687" s="163"/>
      <c r="B687" s="243" t="s">
        <v>1829</v>
      </c>
      <c r="C687" s="492" t="s">
        <v>1830</v>
      </c>
      <c r="D687" s="493"/>
      <c r="E687" s="493"/>
      <c r="F687" s="494"/>
      <c r="G687" s="259"/>
      <c r="H687" s="260"/>
    </row>
    <row r="688" spans="1:8" s="435" customFormat="1" ht="30.25" customHeight="1" x14ac:dyDescent="0.35">
      <c r="A688" s="191"/>
      <c r="B688" s="202"/>
      <c r="C688" s="193" t="s">
        <v>196</v>
      </c>
      <c r="D688" s="261"/>
      <c r="E688" s="261"/>
      <c r="F688" s="178" t="s">
        <v>173</v>
      </c>
      <c r="G688" s="170" t="s">
        <v>173</v>
      </c>
      <c r="H688" s="179"/>
    </row>
    <row r="689" spans="1:8" s="435" customFormat="1" ht="30.25" customHeight="1" x14ac:dyDescent="0.3">
      <c r="A689" s="180" t="s">
        <v>439</v>
      </c>
      <c r="B689" s="181" t="s">
        <v>1831</v>
      </c>
      <c r="C689" s="182" t="s">
        <v>104</v>
      </c>
      <c r="D689" s="183" t="s">
        <v>1293</v>
      </c>
      <c r="E689" s="184" t="s">
        <v>179</v>
      </c>
      <c r="F689" s="185">
        <v>500</v>
      </c>
      <c r="G689" s="186"/>
      <c r="H689" s="187">
        <f>ROUND(G689*F689,2)</f>
        <v>0</v>
      </c>
    </row>
    <row r="690" spans="1:8" s="435" customFormat="1" ht="30.25" customHeight="1" x14ac:dyDescent="0.3">
      <c r="A690" s="188" t="s">
        <v>247</v>
      </c>
      <c r="B690" s="181" t="s">
        <v>1832</v>
      </c>
      <c r="C690" s="182" t="s">
        <v>93</v>
      </c>
      <c r="D690" s="183" t="s">
        <v>1294</v>
      </c>
      <c r="E690" s="184" t="s">
        <v>178</v>
      </c>
      <c r="F690" s="185">
        <v>1175</v>
      </c>
      <c r="G690" s="186"/>
      <c r="H690" s="187">
        <f>ROUND(G690*F690,2)</f>
        <v>0</v>
      </c>
    </row>
    <row r="691" spans="1:8" s="435" customFormat="1" ht="30.25" customHeight="1" x14ac:dyDescent="0.35">
      <c r="A691" s="188" t="s">
        <v>249</v>
      </c>
      <c r="B691" s="181" t="s">
        <v>1833</v>
      </c>
      <c r="C691" s="182" t="s">
        <v>1077</v>
      </c>
      <c r="D691" s="183" t="s">
        <v>1294</v>
      </c>
      <c r="E691" s="184"/>
      <c r="F691" s="178" t="s">
        <v>173</v>
      </c>
      <c r="G691" s="170"/>
      <c r="H691" s="179"/>
    </row>
    <row r="692" spans="1:8" s="435" customFormat="1" ht="30.25" customHeight="1" x14ac:dyDescent="0.3">
      <c r="A692" s="188" t="s">
        <v>1079</v>
      </c>
      <c r="B692" s="189" t="s">
        <v>350</v>
      </c>
      <c r="C692" s="182" t="s">
        <v>1080</v>
      </c>
      <c r="D692" s="190" t="s">
        <v>173</v>
      </c>
      <c r="E692" s="184" t="s">
        <v>180</v>
      </c>
      <c r="F692" s="185">
        <v>950</v>
      </c>
      <c r="G692" s="186"/>
      <c r="H692" s="187">
        <f>ROUND(G692*F692,2)</f>
        <v>0</v>
      </c>
    </row>
    <row r="693" spans="1:8" s="435" customFormat="1" ht="30.25" customHeight="1" x14ac:dyDescent="0.35">
      <c r="A693" s="188" t="s">
        <v>250</v>
      </c>
      <c r="B693" s="181" t="s">
        <v>1834</v>
      </c>
      <c r="C693" s="182" t="s">
        <v>319</v>
      </c>
      <c r="D693" s="183" t="s">
        <v>1293</v>
      </c>
      <c r="E693" s="184"/>
      <c r="F693" s="178" t="s">
        <v>173</v>
      </c>
      <c r="G693" s="170"/>
      <c r="H693" s="179"/>
    </row>
    <row r="694" spans="1:8" s="435" customFormat="1" ht="45" customHeight="1" x14ac:dyDescent="0.3">
      <c r="A694" s="188" t="s">
        <v>1110</v>
      </c>
      <c r="B694" s="189" t="s">
        <v>350</v>
      </c>
      <c r="C694" s="182" t="s">
        <v>1111</v>
      </c>
      <c r="D694" s="190" t="s">
        <v>173</v>
      </c>
      <c r="E694" s="184" t="s">
        <v>179</v>
      </c>
      <c r="F694" s="185">
        <v>150</v>
      </c>
      <c r="G694" s="186"/>
      <c r="H694" s="187">
        <f>ROUND(G694*F694,2)</f>
        <v>0</v>
      </c>
    </row>
    <row r="695" spans="1:8" s="435" customFormat="1" ht="30.25" customHeight="1" x14ac:dyDescent="0.3">
      <c r="A695" s="180" t="s">
        <v>252</v>
      </c>
      <c r="B695" s="181" t="s">
        <v>1835</v>
      </c>
      <c r="C695" s="182" t="s">
        <v>108</v>
      </c>
      <c r="D695" s="183" t="s">
        <v>1293</v>
      </c>
      <c r="E695" s="184" t="s">
        <v>178</v>
      </c>
      <c r="F695" s="185">
        <v>390</v>
      </c>
      <c r="G695" s="186"/>
      <c r="H695" s="187">
        <f>ROUND(G695*F695,2)</f>
        <v>0</v>
      </c>
    </row>
    <row r="696" spans="1:8" s="435" customFormat="1" ht="30.25" customHeight="1" x14ac:dyDescent="0.3">
      <c r="A696" s="188" t="s">
        <v>253</v>
      </c>
      <c r="B696" s="181" t="s">
        <v>1836</v>
      </c>
      <c r="C696" s="199" t="s">
        <v>320</v>
      </c>
      <c r="D696" s="183" t="s">
        <v>1294</v>
      </c>
      <c r="E696" s="184" t="s">
        <v>178</v>
      </c>
      <c r="F696" s="185">
        <v>100</v>
      </c>
      <c r="G696" s="186"/>
      <c r="H696" s="187">
        <f t="shared" ref="H696" si="59">ROUND(G696*F696,2)</f>
        <v>0</v>
      </c>
    </row>
    <row r="697" spans="1:8" s="435" customFormat="1" ht="30.25" customHeight="1" x14ac:dyDescent="0.35">
      <c r="A697" s="188" t="s">
        <v>259</v>
      </c>
      <c r="B697" s="181" t="s">
        <v>1837</v>
      </c>
      <c r="C697" s="182" t="s">
        <v>1123</v>
      </c>
      <c r="D697" s="183" t="s">
        <v>1124</v>
      </c>
      <c r="E697" s="184"/>
      <c r="F697" s="178" t="s">
        <v>173</v>
      </c>
      <c r="G697" s="170"/>
      <c r="H697" s="179"/>
    </row>
    <row r="698" spans="1:8" s="435" customFormat="1" ht="30.25" customHeight="1" x14ac:dyDescent="0.3">
      <c r="A698" s="188" t="s">
        <v>1127</v>
      </c>
      <c r="B698" s="189" t="s">
        <v>350</v>
      </c>
      <c r="C698" s="182" t="s">
        <v>1128</v>
      </c>
      <c r="D698" s="190" t="s">
        <v>173</v>
      </c>
      <c r="E698" s="184" t="s">
        <v>178</v>
      </c>
      <c r="F698" s="185">
        <v>1175</v>
      </c>
      <c r="G698" s="186"/>
      <c r="H698" s="187">
        <f>ROUND(G698*F698,2)</f>
        <v>0</v>
      </c>
    </row>
    <row r="699" spans="1:8" s="435" customFormat="1" ht="30.25" customHeight="1" x14ac:dyDescent="0.35">
      <c r="A699" s="188" t="s">
        <v>1131</v>
      </c>
      <c r="B699" s="181" t="s">
        <v>1838</v>
      </c>
      <c r="C699" s="182" t="s">
        <v>728</v>
      </c>
      <c r="D699" s="190" t="s">
        <v>1132</v>
      </c>
      <c r="E699" s="184"/>
      <c r="F699" s="178" t="s">
        <v>173</v>
      </c>
      <c r="G699" s="170"/>
      <c r="H699" s="179"/>
    </row>
    <row r="700" spans="1:8" s="435" customFormat="1" ht="30.25" customHeight="1" x14ac:dyDescent="0.3">
      <c r="A700" s="188" t="s">
        <v>1133</v>
      </c>
      <c r="B700" s="189" t="s">
        <v>350</v>
      </c>
      <c r="C700" s="182" t="s">
        <v>1134</v>
      </c>
      <c r="D700" s="190" t="s">
        <v>173</v>
      </c>
      <c r="E700" s="184" t="s">
        <v>178</v>
      </c>
      <c r="F700" s="185">
        <v>1175</v>
      </c>
      <c r="G700" s="186"/>
      <c r="H700" s="187">
        <f>ROUND(G700*F700,2)</f>
        <v>0</v>
      </c>
    </row>
    <row r="701" spans="1:8" s="435" customFormat="1" ht="30.25" customHeight="1" x14ac:dyDescent="0.35">
      <c r="A701" s="191"/>
      <c r="B701" s="192"/>
      <c r="C701" s="193" t="s">
        <v>1587</v>
      </c>
      <c r="D701" s="194"/>
      <c r="E701" s="194"/>
      <c r="F701" s="178" t="s">
        <v>173</v>
      </c>
      <c r="G701" s="170"/>
      <c r="H701" s="179"/>
    </row>
    <row r="702" spans="1:8" s="435" customFormat="1" ht="30.25" customHeight="1" x14ac:dyDescent="0.35">
      <c r="A702" s="195" t="s">
        <v>371</v>
      </c>
      <c r="B702" s="181" t="s">
        <v>1839</v>
      </c>
      <c r="C702" s="182" t="s">
        <v>316</v>
      </c>
      <c r="D702" s="183" t="s">
        <v>1293</v>
      </c>
      <c r="E702" s="184"/>
      <c r="F702" s="178" t="s">
        <v>173</v>
      </c>
      <c r="G702" s="170"/>
      <c r="H702" s="179"/>
    </row>
    <row r="703" spans="1:8" s="435" customFormat="1" ht="30.25" customHeight="1" x14ac:dyDescent="0.3">
      <c r="A703" s="195" t="s">
        <v>442</v>
      </c>
      <c r="B703" s="189" t="s">
        <v>350</v>
      </c>
      <c r="C703" s="182" t="s">
        <v>317</v>
      </c>
      <c r="D703" s="190" t="s">
        <v>173</v>
      </c>
      <c r="E703" s="184" t="s">
        <v>178</v>
      </c>
      <c r="F703" s="185">
        <v>200</v>
      </c>
      <c r="G703" s="186"/>
      <c r="H703" s="187">
        <f>ROUND(G703*F703,2)</f>
        <v>0</v>
      </c>
    </row>
    <row r="704" spans="1:8" s="435" customFormat="1" ht="30.25" customHeight="1" x14ac:dyDescent="0.3">
      <c r="A704" s="195" t="s">
        <v>262</v>
      </c>
      <c r="B704" s="189" t="s">
        <v>351</v>
      </c>
      <c r="C704" s="182" t="s">
        <v>318</v>
      </c>
      <c r="D704" s="190" t="s">
        <v>173</v>
      </c>
      <c r="E704" s="184" t="s">
        <v>178</v>
      </c>
      <c r="F704" s="185">
        <v>1075</v>
      </c>
      <c r="G704" s="186"/>
      <c r="H704" s="187">
        <f>ROUND(G704*F704,2)</f>
        <v>0</v>
      </c>
    </row>
    <row r="705" spans="1:8" s="435" customFormat="1" ht="30.25" customHeight="1" x14ac:dyDescent="0.35">
      <c r="A705" s="195" t="s">
        <v>301</v>
      </c>
      <c r="B705" s="181" t="s">
        <v>1840</v>
      </c>
      <c r="C705" s="182" t="s">
        <v>161</v>
      </c>
      <c r="D705" s="190" t="s">
        <v>920</v>
      </c>
      <c r="E705" s="184"/>
      <c r="F705" s="178" t="s">
        <v>173</v>
      </c>
      <c r="G705" s="170"/>
      <c r="H705" s="179"/>
    </row>
    <row r="706" spans="1:8" s="435" customFormat="1" ht="30.25" customHeight="1" x14ac:dyDescent="0.3">
      <c r="A706" s="195" t="s">
        <v>302</v>
      </c>
      <c r="B706" s="189" t="s">
        <v>350</v>
      </c>
      <c r="C706" s="182" t="s">
        <v>189</v>
      </c>
      <c r="D706" s="190" t="s">
        <v>173</v>
      </c>
      <c r="E706" s="184" t="s">
        <v>181</v>
      </c>
      <c r="F706" s="185">
        <v>50</v>
      </c>
      <c r="G706" s="186"/>
      <c r="H706" s="187">
        <f>ROUND(G706*F706,2)</f>
        <v>0</v>
      </c>
    </row>
    <row r="707" spans="1:8" s="435" customFormat="1" ht="30.25" customHeight="1" x14ac:dyDescent="0.35">
      <c r="A707" s="195" t="s">
        <v>304</v>
      </c>
      <c r="B707" s="181" t="s">
        <v>1841</v>
      </c>
      <c r="C707" s="182" t="s">
        <v>162</v>
      </c>
      <c r="D707" s="190" t="s">
        <v>920</v>
      </c>
      <c r="E707" s="184"/>
      <c r="F707" s="178" t="s">
        <v>173</v>
      </c>
      <c r="G707" s="170"/>
      <c r="H707" s="179"/>
    </row>
    <row r="708" spans="1:8" s="435" customFormat="1" ht="30.25" customHeight="1" x14ac:dyDescent="0.3">
      <c r="A708" s="195" t="s">
        <v>305</v>
      </c>
      <c r="B708" s="189" t="s">
        <v>350</v>
      </c>
      <c r="C708" s="182" t="s">
        <v>187</v>
      </c>
      <c r="D708" s="190" t="s">
        <v>173</v>
      </c>
      <c r="E708" s="184" t="s">
        <v>181</v>
      </c>
      <c r="F708" s="185">
        <v>20</v>
      </c>
      <c r="G708" s="186"/>
      <c r="H708" s="187">
        <f>ROUND(G708*F708,2)</f>
        <v>0</v>
      </c>
    </row>
    <row r="709" spans="1:8" s="435" customFormat="1" ht="30.25" customHeight="1" x14ac:dyDescent="0.35">
      <c r="A709" s="195" t="s">
        <v>804</v>
      </c>
      <c r="B709" s="181" t="s">
        <v>1842</v>
      </c>
      <c r="C709" s="182" t="s">
        <v>335</v>
      </c>
      <c r="D709" s="190" t="s">
        <v>1330</v>
      </c>
      <c r="E709" s="184"/>
      <c r="F709" s="178" t="s">
        <v>173</v>
      </c>
      <c r="G709" s="170"/>
      <c r="H709" s="179"/>
    </row>
    <row r="710" spans="1:8" s="435" customFormat="1" ht="30.25" customHeight="1" x14ac:dyDescent="0.35">
      <c r="A710" s="195" t="s">
        <v>808</v>
      </c>
      <c r="B710" s="189" t="s">
        <v>1621</v>
      </c>
      <c r="C710" s="182" t="s">
        <v>1622</v>
      </c>
      <c r="D710" s="190" t="s">
        <v>397</v>
      </c>
      <c r="E710" s="184"/>
      <c r="F710" s="178" t="s">
        <v>173</v>
      </c>
      <c r="G710" s="170"/>
      <c r="H710" s="179"/>
    </row>
    <row r="711" spans="1:8" s="435" customFormat="1" ht="30.25" customHeight="1" x14ac:dyDescent="0.3">
      <c r="A711" s="195" t="s">
        <v>809</v>
      </c>
      <c r="B711" s="196" t="s">
        <v>699</v>
      </c>
      <c r="C711" s="182" t="s">
        <v>700</v>
      </c>
      <c r="D711" s="190"/>
      <c r="E711" s="184" t="s">
        <v>178</v>
      </c>
      <c r="F711" s="185">
        <v>5</v>
      </c>
      <c r="G711" s="186"/>
      <c r="H711" s="187">
        <f>ROUND(G711*F711,2)</f>
        <v>0</v>
      </c>
    </row>
    <row r="712" spans="1:8" s="435" customFormat="1" ht="30.25" customHeight="1" x14ac:dyDescent="0.3">
      <c r="A712" s="195" t="s">
        <v>810</v>
      </c>
      <c r="B712" s="196" t="s">
        <v>701</v>
      </c>
      <c r="C712" s="182" t="s">
        <v>702</v>
      </c>
      <c r="D712" s="190"/>
      <c r="E712" s="184" t="s">
        <v>178</v>
      </c>
      <c r="F712" s="185">
        <v>10</v>
      </c>
      <c r="G712" s="186"/>
      <c r="H712" s="187">
        <f>ROUND(G712*F712,2)</f>
        <v>0</v>
      </c>
    </row>
    <row r="713" spans="1:8" s="435" customFormat="1" ht="30.25" customHeight="1" x14ac:dyDescent="0.35">
      <c r="A713" s="195" t="s">
        <v>476</v>
      </c>
      <c r="B713" s="181" t="s">
        <v>1843</v>
      </c>
      <c r="C713" s="199" t="s">
        <v>362</v>
      </c>
      <c r="D713" s="204" t="s">
        <v>1629</v>
      </c>
      <c r="E713" s="184"/>
      <c r="F713" s="178" t="s">
        <v>173</v>
      </c>
      <c r="G713" s="170"/>
      <c r="H713" s="179"/>
    </row>
    <row r="714" spans="1:8" s="435" customFormat="1" ht="30.25" customHeight="1" x14ac:dyDescent="0.35">
      <c r="A714" s="195" t="s">
        <v>477</v>
      </c>
      <c r="B714" s="189" t="s">
        <v>350</v>
      </c>
      <c r="C714" s="199" t="s">
        <v>363</v>
      </c>
      <c r="D714" s="204"/>
      <c r="E714" s="184"/>
      <c r="F714" s="178" t="s">
        <v>173</v>
      </c>
      <c r="G714" s="170"/>
      <c r="H714" s="179"/>
    </row>
    <row r="715" spans="1:8" s="435" customFormat="1" ht="30.25" customHeight="1" x14ac:dyDescent="0.3">
      <c r="A715" s="282" t="s">
        <v>1588</v>
      </c>
      <c r="B715" s="196" t="s">
        <v>699</v>
      </c>
      <c r="C715" s="199" t="s">
        <v>1589</v>
      </c>
      <c r="D715" s="204"/>
      <c r="E715" s="184" t="s">
        <v>180</v>
      </c>
      <c r="F715" s="185">
        <v>350</v>
      </c>
      <c r="G715" s="186"/>
      <c r="H715" s="187">
        <f>ROUND(G715*F715,2)</f>
        <v>0</v>
      </c>
    </row>
    <row r="716" spans="1:8" s="435" customFormat="1" ht="30.25" customHeight="1" x14ac:dyDescent="0.35">
      <c r="A716" s="282" t="s">
        <v>480</v>
      </c>
      <c r="B716" s="189" t="s">
        <v>351</v>
      </c>
      <c r="C716" s="199" t="s">
        <v>364</v>
      </c>
      <c r="D716" s="204"/>
      <c r="E716" s="184"/>
      <c r="F716" s="178" t="s">
        <v>173</v>
      </c>
      <c r="G716" s="170"/>
      <c r="H716" s="179"/>
    </row>
    <row r="717" spans="1:8" s="435" customFormat="1" ht="30.25" customHeight="1" x14ac:dyDescent="0.3">
      <c r="A717" s="195" t="s">
        <v>1592</v>
      </c>
      <c r="B717" s="196" t="s">
        <v>699</v>
      </c>
      <c r="C717" s="199" t="s">
        <v>1589</v>
      </c>
      <c r="D717" s="204"/>
      <c r="E717" s="184" t="s">
        <v>180</v>
      </c>
      <c r="F717" s="185">
        <v>25</v>
      </c>
      <c r="G717" s="186"/>
      <c r="H717" s="187">
        <f t="shared" ref="H717" si="60">ROUND(G717*F717,2)</f>
        <v>0</v>
      </c>
    </row>
    <row r="718" spans="1:8" s="435" customFormat="1" ht="30.25" customHeight="1" x14ac:dyDescent="0.35">
      <c r="A718" s="195" t="s">
        <v>486</v>
      </c>
      <c r="B718" s="181" t="s">
        <v>1844</v>
      </c>
      <c r="C718" s="199" t="s">
        <v>99</v>
      </c>
      <c r="D718" s="204" t="s">
        <v>958</v>
      </c>
      <c r="E718" s="184"/>
      <c r="F718" s="178" t="s">
        <v>173</v>
      </c>
      <c r="G718" s="170"/>
      <c r="H718" s="179"/>
    </row>
    <row r="719" spans="1:8" s="435" customFormat="1" ht="30.25" customHeight="1" x14ac:dyDescent="0.3">
      <c r="A719" s="195" t="s">
        <v>487</v>
      </c>
      <c r="B719" s="189" t="s">
        <v>350</v>
      </c>
      <c r="C719" s="199" t="s">
        <v>1003</v>
      </c>
      <c r="D719" s="204" t="s">
        <v>173</v>
      </c>
      <c r="E719" s="184" t="s">
        <v>178</v>
      </c>
      <c r="F719" s="185">
        <v>1000</v>
      </c>
      <c r="G719" s="186"/>
      <c r="H719" s="187">
        <f t="shared" ref="H719:H720" si="61">ROUND(G719*F719,2)</f>
        <v>0</v>
      </c>
    </row>
    <row r="720" spans="1:8" s="435" customFormat="1" ht="30.25" customHeight="1" x14ac:dyDescent="0.3">
      <c r="A720" s="195" t="s">
        <v>488</v>
      </c>
      <c r="B720" s="189" t="s">
        <v>351</v>
      </c>
      <c r="C720" s="199" t="s">
        <v>94</v>
      </c>
      <c r="D720" s="204" t="s">
        <v>173</v>
      </c>
      <c r="E720" s="184" t="s">
        <v>178</v>
      </c>
      <c r="F720" s="185">
        <v>500</v>
      </c>
      <c r="G720" s="186"/>
      <c r="H720" s="187">
        <f t="shared" si="61"/>
        <v>0</v>
      </c>
    </row>
    <row r="721" spans="1:8" s="435" customFormat="1" ht="30.25" customHeight="1" x14ac:dyDescent="0.35">
      <c r="A721" s="191"/>
      <c r="B721" s="202"/>
      <c r="C721" s="193" t="s">
        <v>720</v>
      </c>
      <c r="D721" s="291"/>
      <c r="E721" s="194"/>
      <c r="F721" s="178" t="s">
        <v>173</v>
      </c>
      <c r="G721" s="170"/>
      <c r="H721" s="179"/>
    </row>
    <row r="722" spans="1:8" s="435" customFormat="1" ht="45" customHeight="1" x14ac:dyDescent="0.35">
      <c r="A722" s="180" t="s">
        <v>209</v>
      </c>
      <c r="B722" s="181" t="s">
        <v>1845</v>
      </c>
      <c r="C722" s="182" t="s">
        <v>468</v>
      </c>
      <c r="D722" s="204" t="s">
        <v>1625</v>
      </c>
      <c r="E722" s="184"/>
      <c r="F722" s="178" t="s">
        <v>173</v>
      </c>
      <c r="G722" s="170"/>
      <c r="H722" s="179"/>
    </row>
    <row r="723" spans="1:8" s="435" customFormat="1" ht="45" customHeight="1" x14ac:dyDescent="0.3">
      <c r="A723" s="180" t="s">
        <v>214</v>
      </c>
      <c r="B723" s="189" t="s">
        <v>350</v>
      </c>
      <c r="C723" s="182" t="s">
        <v>1624</v>
      </c>
      <c r="D723" s="204" t="s">
        <v>173</v>
      </c>
      <c r="E723" s="184" t="s">
        <v>178</v>
      </c>
      <c r="F723" s="203">
        <v>10</v>
      </c>
      <c r="G723" s="186"/>
      <c r="H723" s="187">
        <f>ROUND(G723*F723,2)</f>
        <v>0</v>
      </c>
    </row>
    <row r="724" spans="1:8" s="435" customFormat="1" ht="45" customHeight="1" x14ac:dyDescent="0.3">
      <c r="A724" s="180" t="s">
        <v>220</v>
      </c>
      <c r="B724" s="189" t="s">
        <v>351</v>
      </c>
      <c r="C724" s="182" t="s">
        <v>1846</v>
      </c>
      <c r="D724" s="204" t="s">
        <v>1699</v>
      </c>
      <c r="E724" s="184" t="s">
        <v>178</v>
      </c>
      <c r="F724" s="203">
        <v>240</v>
      </c>
      <c r="G724" s="186"/>
      <c r="H724" s="187">
        <f>ROUND(G724*F724,2)</f>
        <v>0</v>
      </c>
    </row>
    <row r="725" spans="1:8" s="435" customFormat="1" ht="30.25" customHeight="1" x14ac:dyDescent="0.35">
      <c r="A725" s="180" t="s">
        <v>380</v>
      </c>
      <c r="B725" s="181" t="s">
        <v>1847</v>
      </c>
      <c r="C725" s="182" t="s">
        <v>123</v>
      </c>
      <c r="D725" s="204" t="s">
        <v>1625</v>
      </c>
      <c r="E725" s="184"/>
      <c r="F725" s="178" t="s">
        <v>173</v>
      </c>
      <c r="G725" s="170"/>
      <c r="H725" s="179"/>
    </row>
    <row r="726" spans="1:8" s="435" customFormat="1" ht="60" customHeight="1" x14ac:dyDescent="0.3">
      <c r="A726" s="180" t="s">
        <v>1192</v>
      </c>
      <c r="B726" s="189" t="s">
        <v>350</v>
      </c>
      <c r="C726" s="182" t="s">
        <v>1279</v>
      </c>
      <c r="D726" s="204"/>
      <c r="E726" s="184" t="s">
        <v>178</v>
      </c>
      <c r="F726" s="203">
        <v>10</v>
      </c>
      <c r="G726" s="186"/>
      <c r="H726" s="187">
        <f>ROUND(G726*F726,2)</f>
        <v>0</v>
      </c>
    </row>
    <row r="727" spans="1:8" s="435" customFormat="1" ht="45" customHeight="1" x14ac:dyDescent="0.35">
      <c r="A727" s="180" t="s">
        <v>389</v>
      </c>
      <c r="B727" s="181" t="s">
        <v>1848</v>
      </c>
      <c r="C727" s="182" t="s">
        <v>366</v>
      </c>
      <c r="D727" s="204" t="s">
        <v>1625</v>
      </c>
      <c r="E727" s="184"/>
      <c r="F727" s="178" t="s">
        <v>173</v>
      </c>
      <c r="G727" s="170"/>
      <c r="H727" s="179"/>
    </row>
    <row r="728" spans="1:8" s="435" customFormat="1" ht="72" customHeight="1" x14ac:dyDescent="0.3">
      <c r="A728" s="180" t="s">
        <v>605</v>
      </c>
      <c r="B728" s="189" t="s">
        <v>350</v>
      </c>
      <c r="C728" s="182" t="s">
        <v>1626</v>
      </c>
      <c r="D728" s="204" t="s">
        <v>580</v>
      </c>
      <c r="E728" s="184" t="s">
        <v>182</v>
      </c>
      <c r="F728" s="185">
        <v>70</v>
      </c>
      <c r="G728" s="186"/>
      <c r="H728" s="187">
        <f t="shared" ref="H728:H730" si="62">ROUND(G728*F728,2)</f>
        <v>0</v>
      </c>
    </row>
    <row r="729" spans="1:8" s="435" customFormat="1" ht="72" customHeight="1" x14ac:dyDescent="0.3">
      <c r="A729" s="180" t="s">
        <v>605</v>
      </c>
      <c r="B729" s="189" t="s">
        <v>351</v>
      </c>
      <c r="C729" s="182" t="s">
        <v>1627</v>
      </c>
      <c r="D729" s="204" t="s">
        <v>580</v>
      </c>
      <c r="E729" s="184" t="s">
        <v>182</v>
      </c>
      <c r="F729" s="185">
        <v>45</v>
      </c>
      <c r="G729" s="186"/>
      <c r="H729" s="187">
        <f t="shared" si="62"/>
        <v>0</v>
      </c>
    </row>
    <row r="730" spans="1:8" s="435" customFormat="1" ht="50.25" customHeight="1" x14ac:dyDescent="0.3">
      <c r="A730" s="205" t="s">
        <v>394</v>
      </c>
      <c r="B730" s="189" t="s">
        <v>352</v>
      </c>
      <c r="C730" s="199" t="s">
        <v>1628</v>
      </c>
      <c r="D730" s="190" t="s">
        <v>345</v>
      </c>
      <c r="E730" s="184" t="s">
        <v>182</v>
      </c>
      <c r="F730" s="206">
        <v>15</v>
      </c>
      <c r="G730" s="186"/>
      <c r="H730" s="187">
        <f t="shared" si="62"/>
        <v>0</v>
      </c>
    </row>
    <row r="731" spans="1:8" s="435" customFormat="1" ht="45" customHeight="1" x14ac:dyDescent="0.35">
      <c r="A731" s="180" t="s">
        <v>36</v>
      </c>
      <c r="B731" s="181" t="s">
        <v>1849</v>
      </c>
      <c r="C731" s="182" t="s">
        <v>404</v>
      </c>
      <c r="D731" s="204" t="s">
        <v>1629</v>
      </c>
      <c r="E731" s="207"/>
      <c r="F731" s="178" t="s">
        <v>173</v>
      </c>
      <c r="G731" s="170"/>
      <c r="H731" s="179"/>
    </row>
    <row r="732" spans="1:8" s="435" customFormat="1" ht="30.25" customHeight="1" x14ac:dyDescent="0.35">
      <c r="A732" s="180" t="s">
        <v>405</v>
      </c>
      <c r="B732" s="189" t="s">
        <v>350</v>
      </c>
      <c r="C732" s="182" t="s">
        <v>363</v>
      </c>
      <c r="D732" s="204"/>
      <c r="E732" s="184"/>
      <c r="F732" s="178" t="s">
        <v>173</v>
      </c>
      <c r="G732" s="170"/>
      <c r="H732" s="179"/>
    </row>
    <row r="733" spans="1:8" s="435" customFormat="1" ht="30.25" customHeight="1" x14ac:dyDescent="0.3">
      <c r="A733" s="180" t="s">
        <v>1595</v>
      </c>
      <c r="B733" s="196" t="s">
        <v>699</v>
      </c>
      <c r="C733" s="182" t="s">
        <v>1589</v>
      </c>
      <c r="D733" s="204"/>
      <c r="E733" s="184" t="s">
        <v>180</v>
      </c>
      <c r="F733" s="185">
        <v>120</v>
      </c>
      <c r="G733" s="186"/>
      <c r="H733" s="187">
        <f>ROUND(G733*F733,2)</f>
        <v>0</v>
      </c>
    </row>
    <row r="734" spans="1:8" s="435" customFormat="1" ht="30.25" customHeight="1" x14ac:dyDescent="0.3">
      <c r="A734" s="180" t="s">
        <v>1596</v>
      </c>
      <c r="B734" s="196" t="s">
        <v>701</v>
      </c>
      <c r="C734" s="182" t="s">
        <v>1591</v>
      </c>
      <c r="D734" s="204"/>
      <c r="E734" s="184" t="s">
        <v>180</v>
      </c>
      <c r="F734" s="185">
        <v>200</v>
      </c>
      <c r="G734" s="186"/>
      <c r="H734" s="187">
        <f>ROUND(G734*F734,2)</f>
        <v>0</v>
      </c>
    </row>
    <row r="735" spans="1:8" s="435" customFormat="1" ht="30.25" customHeight="1" x14ac:dyDescent="0.35">
      <c r="A735" s="180" t="s">
        <v>408</v>
      </c>
      <c r="B735" s="189" t="s">
        <v>351</v>
      </c>
      <c r="C735" s="182" t="s">
        <v>364</v>
      </c>
      <c r="D735" s="204"/>
      <c r="E735" s="184"/>
      <c r="F735" s="178" t="s">
        <v>173</v>
      </c>
      <c r="G735" s="170"/>
      <c r="H735" s="179"/>
    </row>
    <row r="736" spans="1:8" s="435" customFormat="1" ht="30.25" customHeight="1" x14ac:dyDescent="0.3">
      <c r="A736" s="180" t="s">
        <v>1602</v>
      </c>
      <c r="B736" s="196" t="s">
        <v>699</v>
      </c>
      <c r="C736" s="182" t="s">
        <v>1589</v>
      </c>
      <c r="D736" s="204"/>
      <c r="E736" s="184" t="s">
        <v>180</v>
      </c>
      <c r="F736" s="185">
        <v>30</v>
      </c>
      <c r="G736" s="186"/>
      <c r="H736" s="187">
        <f>ROUND(G736*F736,2)</f>
        <v>0</v>
      </c>
    </row>
    <row r="737" spans="1:8" s="435" customFormat="1" ht="30.25" customHeight="1" x14ac:dyDescent="0.3">
      <c r="A737" s="180" t="s">
        <v>1603</v>
      </c>
      <c r="B737" s="196" t="s">
        <v>701</v>
      </c>
      <c r="C737" s="182" t="s">
        <v>1591</v>
      </c>
      <c r="D737" s="204"/>
      <c r="E737" s="184" t="s">
        <v>180</v>
      </c>
      <c r="F737" s="185">
        <v>45</v>
      </c>
      <c r="G737" s="186"/>
      <c r="H737" s="187">
        <f>ROUND(G737*F737,2)</f>
        <v>0</v>
      </c>
    </row>
    <row r="738" spans="1:8" s="435" customFormat="1" ht="30.25" customHeight="1" x14ac:dyDescent="0.35">
      <c r="A738" s="191"/>
      <c r="B738" s="202"/>
      <c r="C738" s="193" t="s">
        <v>199</v>
      </c>
      <c r="D738" s="291"/>
      <c r="E738" s="194"/>
      <c r="F738" s="178" t="s">
        <v>173</v>
      </c>
      <c r="G738" s="170"/>
      <c r="H738" s="179"/>
    </row>
    <row r="739" spans="1:8" s="435" customFormat="1" ht="30.25" customHeight="1" x14ac:dyDescent="0.3">
      <c r="A739" s="180" t="s">
        <v>547</v>
      </c>
      <c r="B739" s="181" t="s">
        <v>1850</v>
      </c>
      <c r="C739" s="182" t="s">
        <v>98</v>
      </c>
      <c r="D739" s="204" t="s">
        <v>735</v>
      </c>
      <c r="E739" s="184" t="s">
        <v>182</v>
      </c>
      <c r="F739" s="203">
        <v>1000</v>
      </c>
      <c r="G739" s="186"/>
      <c r="H739" s="187">
        <f>ROUND(G739*F739,2)</f>
        <v>0</v>
      </c>
    </row>
    <row r="740" spans="1:8" s="435" customFormat="1" ht="45" customHeight="1" x14ac:dyDescent="0.35">
      <c r="A740" s="191"/>
      <c r="B740" s="202"/>
      <c r="C740" s="193" t="s">
        <v>200</v>
      </c>
      <c r="D740" s="291"/>
      <c r="E740" s="194"/>
      <c r="F740" s="178" t="s">
        <v>173</v>
      </c>
      <c r="G740" s="170"/>
      <c r="H740" s="179"/>
    </row>
    <row r="741" spans="1:8" s="437" customFormat="1" ht="30.25" customHeight="1" x14ac:dyDescent="0.35">
      <c r="A741" s="180" t="s">
        <v>67</v>
      </c>
      <c r="B741" s="181" t="s">
        <v>1851</v>
      </c>
      <c r="C741" s="82" t="s">
        <v>1059</v>
      </c>
      <c r="D741" s="83" t="s">
        <v>1060</v>
      </c>
      <c r="E741" s="184"/>
      <c r="F741" s="178" t="s">
        <v>173</v>
      </c>
      <c r="G741" s="170"/>
      <c r="H741" s="179"/>
    </row>
    <row r="742" spans="1:8" s="435" customFormat="1" ht="45" customHeight="1" x14ac:dyDescent="0.3">
      <c r="A742" s="180" t="s">
        <v>68</v>
      </c>
      <c r="B742" s="189" t="s">
        <v>350</v>
      </c>
      <c r="C742" s="81" t="s">
        <v>1210</v>
      </c>
      <c r="D742" s="204"/>
      <c r="E742" s="184" t="s">
        <v>181</v>
      </c>
      <c r="F742" s="203">
        <v>1</v>
      </c>
      <c r="G742" s="186"/>
      <c r="H742" s="187">
        <f t="shared" ref="H742:H743" si="63">ROUND(G742*F742,2)</f>
        <v>0</v>
      </c>
    </row>
    <row r="743" spans="1:8" s="435" customFormat="1" ht="45" customHeight="1" x14ac:dyDescent="0.3">
      <c r="A743" s="180" t="s">
        <v>69</v>
      </c>
      <c r="B743" s="189" t="s">
        <v>351</v>
      </c>
      <c r="C743" s="81" t="s">
        <v>1211</v>
      </c>
      <c r="D743" s="204"/>
      <c r="E743" s="184" t="s">
        <v>181</v>
      </c>
      <c r="F743" s="203">
        <v>1</v>
      </c>
      <c r="G743" s="186"/>
      <c r="H743" s="187">
        <f t="shared" si="63"/>
        <v>0</v>
      </c>
    </row>
    <row r="744" spans="1:8" s="435" customFormat="1" ht="30" customHeight="1" x14ac:dyDescent="0.35">
      <c r="A744" s="419" t="s">
        <v>996</v>
      </c>
      <c r="B744" s="429" t="s">
        <v>1852</v>
      </c>
      <c r="C744" s="430" t="s">
        <v>998</v>
      </c>
      <c r="D744" s="431" t="s">
        <v>1642</v>
      </c>
      <c r="E744" s="424"/>
      <c r="F744" s="178" t="s">
        <v>173</v>
      </c>
      <c r="G744" s="170"/>
      <c r="H744" s="179"/>
    </row>
    <row r="745" spans="1:8" s="435" customFormat="1" ht="30" customHeight="1" x14ac:dyDescent="0.3">
      <c r="A745" s="419" t="s">
        <v>999</v>
      </c>
      <c r="B745" s="421" t="s">
        <v>350</v>
      </c>
      <c r="C745" s="432" t="s">
        <v>1529</v>
      </c>
      <c r="D745" s="431" t="s">
        <v>1530</v>
      </c>
      <c r="E745" s="424" t="s">
        <v>178</v>
      </c>
      <c r="F745" s="425">
        <v>60</v>
      </c>
      <c r="G745" s="426"/>
      <c r="H745" s="427">
        <f>ROUND(G745*F745,2)</f>
        <v>0</v>
      </c>
    </row>
    <row r="746" spans="1:8" ht="30.25" customHeight="1" x14ac:dyDescent="0.35">
      <c r="A746" s="163"/>
      <c r="B746" s="238"/>
      <c r="C746" s="234" t="s">
        <v>201</v>
      </c>
      <c r="D746" s="177"/>
      <c r="E746" s="237"/>
      <c r="F746" s="178" t="s">
        <v>173</v>
      </c>
      <c r="G746" s="170"/>
      <c r="H746" s="179"/>
    </row>
    <row r="747" spans="1:8" s="435" customFormat="1" ht="45" customHeight="1" x14ac:dyDescent="0.3">
      <c r="A747" s="180" t="s">
        <v>230</v>
      </c>
      <c r="B747" s="181" t="s">
        <v>1853</v>
      </c>
      <c r="C747" s="81" t="s">
        <v>1061</v>
      </c>
      <c r="D747" s="83" t="s">
        <v>1060</v>
      </c>
      <c r="E747" s="184" t="s">
        <v>181</v>
      </c>
      <c r="F747" s="203">
        <v>1</v>
      </c>
      <c r="G747" s="186"/>
      <c r="H747" s="187">
        <f>ROUND(G747*F747,2)</f>
        <v>0</v>
      </c>
    </row>
    <row r="748" spans="1:8" s="435" customFormat="1" ht="30.25" customHeight="1" x14ac:dyDescent="0.3">
      <c r="A748" s="180" t="s">
        <v>237</v>
      </c>
      <c r="B748" s="181" t="s">
        <v>1854</v>
      </c>
      <c r="C748" s="182" t="s">
        <v>599</v>
      </c>
      <c r="D748" s="83" t="s">
        <v>1060</v>
      </c>
      <c r="E748" s="184" t="s">
        <v>181</v>
      </c>
      <c r="F748" s="203">
        <v>1</v>
      </c>
      <c r="G748" s="186"/>
      <c r="H748" s="187">
        <f>ROUND(G748*F748,2)</f>
        <v>0</v>
      </c>
    </row>
    <row r="749" spans="1:8" s="435" customFormat="1" ht="30.25" customHeight="1" x14ac:dyDescent="0.3">
      <c r="A749" s="180" t="s">
        <v>459</v>
      </c>
      <c r="B749" s="181" t="s">
        <v>1855</v>
      </c>
      <c r="C749" s="182" t="s">
        <v>601</v>
      </c>
      <c r="D749" s="83" t="s">
        <v>1060</v>
      </c>
      <c r="E749" s="184" t="s">
        <v>181</v>
      </c>
      <c r="F749" s="203">
        <v>1</v>
      </c>
      <c r="G749" s="186"/>
      <c r="H749" s="187">
        <f>ROUND(G749*F749,2)</f>
        <v>0</v>
      </c>
    </row>
    <row r="750" spans="1:8" s="435" customFormat="1" ht="30.25" customHeight="1" x14ac:dyDescent="0.35">
      <c r="A750" s="191"/>
      <c r="B750" s="202"/>
      <c r="C750" s="193" t="s">
        <v>202</v>
      </c>
      <c r="D750" s="194"/>
      <c r="E750" s="194"/>
      <c r="F750" s="178" t="s">
        <v>173</v>
      </c>
      <c r="G750" s="170"/>
      <c r="H750" s="179"/>
    </row>
    <row r="751" spans="1:8" s="435" customFormat="1" ht="30.25" customHeight="1" x14ac:dyDescent="0.35">
      <c r="A751" s="195" t="s">
        <v>242</v>
      </c>
      <c r="B751" s="181" t="s">
        <v>1856</v>
      </c>
      <c r="C751" s="182" t="s">
        <v>147</v>
      </c>
      <c r="D751" s="190" t="s">
        <v>1535</v>
      </c>
      <c r="E751" s="184"/>
      <c r="F751" s="178" t="s">
        <v>173</v>
      </c>
      <c r="G751" s="170"/>
      <c r="H751" s="179"/>
    </row>
    <row r="752" spans="1:8" s="435" customFormat="1" ht="30.25" customHeight="1" x14ac:dyDescent="0.3">
      <c r="A752" s="195" t="s">
        <v>243</v>
      </c>
      <c r="B752" s="189" t="s">
        <v>350</v>
      </c>
      <c r="C752" s="182" t="s">
        <v>884</v>
      </c>
      <c r="D752" s="190"/>
      <c r="E752" s="184" t="s">
        <v>178</v>
      </c>
      <c r="F752" s="185">
        <v>90</v>
      </c>
      <c r="G752" s="186"/>
      <c r="H752" s="187">
        <f>ROUND(G752*F752,2)</f>
        <v>0</v>
      </c>
    </row>
    <row r="753" spans="1:8" s="435" customFormat="1" ht="30.25" customHeight="1" x14ac:dyDescent="0.3">
      <c r="A753" s="195" t="s">
        <v>244</v>
      </c>
      <c r="B753" s="189" t="s">
        <v>351</v>
      </c>
      <c r="C753" s="182" t="s">
        <v>885</v>
      </c>
      <c r="D753" s="190"/>
      <c r="E753" s="184" t="s">
        <v>178</v>
      </c>
      <c r="F753" s="185">
        <v>300</v>
      </c>
      <c r="G753" s="186"/>
      <c r="H753" s="187">
        <f>ROUND(G753*F753,2)</f>
        <v>0</v>
      </c>
    </row>
    <row r="754" spans="1:8" s="435" customFormat="1" ht="30.25" customHeight="1" x14ac:dyDescent="0.35">
      <c r="A754" s="197"/>
      <c r="B754" s="202"/>
      <c r="C754" s="193" t="s">
        <v>186</v>
      </c>
      <c r="D754" s="194"/>
      <c r="E754" s="194"/>
      <c r="F754" s="178" t="s">
        <v>173</v>
      </c>
      <c r="G754" s="170"/>
      <c r="H754" s="179"/>
    </row>
    <row r="755" spans="1:8" s="435" customFormat="1" ht="30.25" customHeight="1" x14ac:dyDescent="0.3">
      <c r="A755" s="197"/>
      <c r="B755" s="181" t="s">
        <v>2020</v>
      </c>
      <c r="C755" s="182" t="s">
        <v>1857</v>
      </c>
      <c r="D755" s="83" t="s">
        <v>1858</v>
      </c>
      <c r="E755" s="184" t="s">
        <v>178</v>
      </c>
      <c r="F755" s="203">
        <v>5</v>
      </c>
      <c r="G755" s="186"/>
      <c r="H755" s="187">
        <f>ROUND(G755*F755,2)</f>
        <v>0</v>
      </c>
    </row>
    <row r="756" spans="1:8" ht="8.5" customHeight="1" x14ac:dyDescent="0.35">
      <c r="A756" s="163"/>
      <c r="B756" s="242"/>
      <c r="C756" s="234"/>
      <c r="D756" s="177"/>
      <c r="E756" s="237"/>
      <c r="F756" s="178"/>
      <c r="G756" s="170"/>
      <c r="H756" s="179"/>
    </row>
    <row r="757" spans="1:8" s="434" customFormat="1" ht="45" customHeight="1" thickBot="1" x14ac:dyDescent="0.35">
      <c r="A757" s="292"/>
      <c r="B757" s="219" t="str">
        <f>B687</f>
        <v>J</v>
      </c>
      <c r="C757" s="495" t="str">
        <f>C687</f>
        <v>ASPHALT RECONSTRUCTION / PAVEMENT REHABILITATION: OXBOW BEND ROAD FROM 200m WEST OF GAGNON STREET TO ST. CHARLES STREET</v>
      </c>
      <c r="D757" s="496"/>
      <c r="E757" s="496"/>
      <c r="F757" s="497"/>
      <c r="G757" s="232" t="s">
        <v>1650</v>
      </c>
      <c r="H757" s="233">
        <f>SUM(H687:H756)</f>
        <v>0</v>
      </c>
    </row>
    <row r="758" spans="1:8" s="434" customFormat="1" ht="45" customHeight="1" thickTop="1" x14ac:dyDescent="0.3">
      <c r="A758" s="258"/>
      <c r="B758" s="243" t="s">
        <v>1859</v>
      </c>
      <c r="C758" s="492" t="s">
        <v>1860</v>
      </c>
      <c r="D758" s="493"/>
      <c r="E758" s="493"/>
      <c r="F758" s="494"/>
      <c r="G758" s="259"/>
      <c r="H758" s="260"/>
    </row>
    <row r="759" spans="1:8" s="435" customFormat="1" ht="30.25" customHeight="1" x14ac:dyDescent="0.35">
      <c r="A759" s="191"/>
      <c r="B759" s="202"/>
      <c r="C759" s="193" t="s">
        <v>196</v>
      </c>
      <c r="D759" s="261"/>
      <c r="E759" s="261"/>
      <c r="F759" s="178" t="s">
        <v>173</v>
      </c>
      <c r="G759" s="170" t="s">
        <v>173</v>
      </c>
      <c r="H759" s="179"/>
    </row>
    <row r="760" spans="1:8" s="435" customFormat="1" ht="30.25" customHeight="1" x14ac:dyDescent="0.3">
      <c r="A760" s="180" t="s">
        <v>439</v>
      </c>
      <c r="B760" s="181" t="s">
        <v>1861</v>
      </c>
      <c r="C760" s="182" t="s">
        <v>104</v>
      </c>
      <c r="D760" s="183" t="s">
        <v>1293</v>
      </c>
      <c r="E760" s="184" t="s">
        <v>179</v>
      </c>
      <c r="F760" s="185">
        <v>200</v>
      </c>
      <c r="G760" s="186"/>
      <c r="H760" s="187">
        <f>ROUND(G760*F760,2)</f>
        <v>0</v>
      </c>
    </row>
    <row r="761" spans="1:8" s="435" customFormat="1" ht="30.25" customHeight="1" x14ac:dyDescent="0.3">
      <c r="A761" s="188" t="s">
        <v>247</v>
      </c>
      <c r="B761" s="181" t="s">
        <v>1862</v>
      </c>
      <c r="C761" s="182" t="s">
        <v>93</v>
      </c>
      <c r="D761" s="183" t="s">
        <v>1294</v>
      </c>
      <c r="E761" s="184" t="s">
        <v>178</v>
      </c>
      <c r="F761" s="185">
        <v>480</v>
      </c>
      <c r="G761" s="186"/>
      <c r="H761" s="187">
        <f>ROUND(G761*F761,2)</f>
        <v>0</v>
      </c>
    </row>
    <row r="762" spans="1:8" s="435" customFormat="1" ht="30.25" customHeight="1" x14ac:dyDescent="0.35">
      <c r="A762" s="188" t="s">
        <v>249</v>
      </c>
      <c r="B762" s="181" t="s">
        <v>1863</v>
      </c>
      <c r="C762" s="182" t="s">
        <v>1077</v>
      </c>
      <c r="D762" s="183" t="s">
        <v>1294</v>
      </c>
      <c r="E762" s="184"/>
      <c r="F762" s="178" t="s">
        <v>173</v>
      </c>
      <c r="G762" s="170"/>
      <c r="H762" s="179"/>
    </row>
    <row r="763" spans="1:8" s="435" customFormat="1" ht="30.25" customHeight="1" x14ac:dyDescent="0.3">
      <c r="A763" s="188" t="s">
        <v>1079</v>
      </c>
      <c r="B763" s="189" t="s">
        <v>350</v>
      </c>
      <c r="C763" s="182" t="s">
        <v>1080</v>
      </c>
      <c r="D763" s="190" t="s">
        <v>173</v>
      </c>
      <c r="E763" s="184" t="s">
        <v>180</v>
      </c>
      <c r="F763" s="185">
        <v>450</v>
      </c>
      <c r="G763" s="186"/>
      <c r="H763" s="187">
        <f>ROUND(G763*F763,2)</f>
        <v>0</v>
      </c>
    </row>
    <row r="764" spans="1:8" s="435" customFormat="1" ht="30.25" customHeight="1" x14ac:dyDescent="0.35">
      <c r="A764" s="188" t="s">
        <v>250</v>
      </c>
      <c r="B764" s="181" t="s">
        <v>1864</v>
      </c>
      <c r="C764" s="182" t="s">
        <v>319</v>
      </c>
      <c r="D764" s="183" t="s">
        <v>1293</v>
      </c>
      <c r="E764" s="184"/>
      <c r="F764" s="178" t="s">
        <v>173</v>
      </c>
      <c r="G764" s="170"/>
      <c r="H764" s="179"/>
    </row>
    <row r="765" spans="1:8" s="435" customFormat="1" ht="45" customHeight="1" x14ac:dyDescent="0.3">
      <c r="A765" s="188" t="s">
        <v>1110</v>
      </c>
      <c r="B765" s="189" t="s">
        <v>350</v>
      </c>
      <c r="C765" s="182" t="s">
        <v>1111</v>
      </c>
      <c r="D765" s="190" t="s">
        <v>173</v>
      </c>
      <c r="E765" s="184" t="s">
        <v>179</v>
      </c>
      <c r="F765" s="185">
        <v>60</v>
      </c>
      <c r="G765" s="186"/>
      <c r="H765" s="187">
        <f>ROUND(G765*F765,2)</f>
        <v>0</v>
      </c>
    </row>
    <row r="766" spans="1:8" s="435" customFormat="1" ht="30.25" customHeight="1" x14ac:dyDescent="0.3">
      <c r="A766" s="180" t="s">
        <v>252</v>
      </c>
      <c r="B766" s="181" t="s">
        <v>1865</v>
      </c>
      <c r="C766" s="182" t="s">
        <v>108</v>
      </c>
      <c r="D766" s="183" t="s">
        <v>1293</v>
      </c>
      <c r="E766" s="184" t="s">
        <v>178</v>
      </c>
      <c r="F766" s="185">
        <v>125</v>
      </c>
      <c r="G766" s="186"/>
      <c r="H766" s="187">
        <f>ROUND(G766*F766,2)</f>
        <v>0</v>
      </c>
    </row>
    <row r="767" spans="1:8" s="435" customFormat="1" ht="30.25" customHeight="1" x14ac:dyDescent="0.35">
      <c r="A767" s="188" t="s">
        <v>259</v>
      </c>
      <c r="B767" s="181" t="s">
        <v>1866</v>
      </c>
      <c r="C767" s="182" t="s">
        <v>1123</v>
      </c>
      <c r="D767" s="183" t="s">
        <v>1124</v>
      </c>
      <c r="E767" s="184"/>
      <c r="F767" s="178" t="s">
        <v>173</v>
      </c>
      <c r="G767" s="170"/>
      <c r="H767" s="179"/>
    </row>
    <row r="768" spans="1:8" s="435" customFormat="1" ht="30.25" customHeight="1" x14ac:dyDescent="0.3">
      <c r="A768" s="188" t="s">
        <v>1127</v>
      </c>
      <c r="B768" s="189" t="s">
        <v>350</v>
      </c>
      <c r="C768" s="182" t="s">
        <v>1128</v>
      </c>
      <c r="D768" s="190" t="s">
        <v>173</v>
      </c>
      <c r="E768" s="184" t="s">
        <v>178</v>
      </c>
      <c r="F768" s="185">
        <v>480</v>
      </c>
      <c r="G768" s="186"/>
      <c r="H768" s="187">
        <f>ROUND(G768*F768,2)</f>
        <v>0</v>
      </c>
    </row>
    <row r="769" spans="1:8" s="435" customFormat="1" ht="30.25" customHeight="1" x14ac:dyDescent="0.35">
      <c r="A769" s="188" t="s">
        <v>1131</v>
      </c>
      <c r="B769" s="181" t="s">
        <v>1867</v>
      </c>
      <c r="C769" s="182" t="s">
        <v>728</v>
      </c>
      <c r="D769" s="190" t="s">
        <v>1132</v>
      </c>
      <c r="E769" s="184"/>
      <c r="F769" s="178" t="s">
        <v>173</v>
      </c>
      <c r="G769" s="170"/>
      <c r="H769" s="179"/>
    </row>
    <row r="770" spans="1:8" s="435" customFormat="1" ht="30.25" customHeight="1" x14ac:dyDescent="0.3">
      <c r="A770" s="188" t="s">
        <v>1133</v>
      </c>
      <c r="B770" s="189" t="s">
        <v>350</v>
      </c>
      <c r="C770" s="182" t="s">
        <v>1134</v>
      </c>
      <c r="D770" s="190" t="s">
        <v>173</v>
      </c>
      <c r="E770" s="184" t="s">
        <v>178</v>
      </c>
      <c r="F770" s="185">
        <v>480</v>
      </c>
      <c r="G770" s="186"/>
      <c r="H770" s="187">
        <f>ROUND(G770*F770,2)</f>
        <v>0</v>
      </c>
    </row>
    <row r="771" spans="1:8" s="435" customFormat="1" ht="30.25" customHeight="1" x14ac:dyDescent="0.35">
      <c r="A771" s="191"/>
      <c r="B771" s="192"/>
      <c r="C771" s="193" t="s">
        <v>1587</v>
      </c>
      <c r="D771" s="194"/>
      <c r="E771" s="194"/>
      <c r="F771" s="178" t="s">
        <v>173</v>
      </c>
      <c r="G771" s="170"/>
      <c r="H771" s="179"/>
    </row>
    <row r="772" spans="1:8" s="435" customFormat="1" ht="30.25" customHeight="1" x14ac:dyDescent="0.35">
      <c r="A772" s="195" t="s">
        <v>371</v>
      </c>
      <c r="B772" s="181" t="s">
        <v>1868</v>
      </c>
      <c r="C772" s="182" t="s">
        <v>316</v>
      </c>
      <c r="D772" s="183" t="s">
        <v>1293</v>
      </c>
      <c r="E772" s="184"/>
      <c r="F772" s="178" t="s">
        <v>173</v>
      </c>
      <c r="G772" s="170"/>
      <c r="H772" s="179"/>
    </row>
    <row r="773" spans="1:8" s="435" customFormat="1" ht="30.25" customHeight="1" x14ac:dyDescent="0.3">
      <c r="A773" s="195" t="s">
        <v>442</v>
      </c>
      <c r="B773" s="189" t="s">
        <v>350</v>
      </c>
      <c r="C773" s="182" t="s">
        <v>317</v>
      </c>
      <c r="D773" s="190" t="s">
        <v>173</v>
      </c>
      <c r="E773" s="184" t="s">
        <v>178</v>
      </c>
      <c r="F773" s="185">
        <v>490</v>
      </c>
      <c r="G773" s="186"/>
      <c r="H773" s="187">
        <f>ROUND(G773*F773,2)</f>
        <v>0</v>
      </c>
    </row>
    <row r="774" spans="1:8" s="435" customFormat="1" ht="30.25" customHeight="1" x14ac:dyDescent="0.3">
      <c r="A774" s="195" t="s">
        <v>262</v>
      </c>
      <c r="B774" s="189" t="s">
        <v>351</v>
      </c>
      <c r="C774" s="182" t="s">
        <v>318</v>
      </c>
      <c r="D774" s="190" t="s">
        <v>173</v>
      </c>
      <c r="E774" s="184" t="s">
        <v>178</v>
      </c>
      <c r="F774" s="185">
        <v>140</v>
      </c>
      <c r="G774" s="186"/>
      <c r="H774" s="187">
        <f>ROUND(G774*F774,2)</f>
        <v>0</v>
      </c>
    </row>
    <row r="775" spans="1:8" s="435" customFormat="1" ht="30.25" customHeight="1" x14ac:dyDescent="0.35">
      <c r="A775" s="195" t="s">
        <v>301</v>
      </c>
      <c r="B775" s="181" t="s">
        <v>1869</v>
      </c>
      <c r="C775" s="182" t="s">
        <v>161</v>
      </c>
      <c r="D775" s="190" t="s">
        <v>920</v>
      </c>
      <c r="E775" s="184"/>
      <c r="F775" s="178" t="s">
        <v>173</v>
      </c>
      <c r="G775" s="170"/>
      <c r="H775" s="179"/>
    </row>
    <row r="776" spans="1:8" s="435" customFormat="1" ht="30.25" customHeight="1" x14ac:dyDescent="0.3">
      <c r="A776" s="195" t="s">
        <v>302</v>
      </c>
      <c r="B776" s="189" t="s">
        <v>350</v>
      </c>
      <c r="C776" s="182" t="s">
        <v>189</v>
      </c>
      <c r="D776" s="190" t="s">
        <v>173</v>
      </c>
      <c r="E776" s="184" t="s">
        <v>181</v>
      </c>
      <c r="F776" s="185">
        <v>10</v>
      </c>
      <c r="G776" s="186"/>
      <c r="H776" s="187">
        <f>ROUND(G776*F776,2)</f>
        <v>0</v>
      </c>
    </row>
    <row r="777" spans="1:8" s="435" customFormat="1" ht="30.25" customHeight="1" x14ac:dyDescent="0.35">
      <c r="A777" s="195" t="s">
        <v>304</v>
      </c>
      <c r="B777" s="181" t="s">
        <v>1870</v>
      </c>
      <c r="C777" s="182" t="s">
        <v>162</v>
      </c>
      <c r="D777" s="190" t="s">
        <v>920</v>
      </c>
      <c r="E777" s="184"/>
      <c r="F777" s="178" t="s">
        <v>173</v>
      </c>
      <c r="G777" s="170"/>
      <c r="H777" s="179"/>
    </row>
    <row r="778" spans="1:8" s="435" customFormat="1" ht="30.25" customHeight="1" x14ac:dyDescent="0.3">
      <c r="A778" s="195" t="s">
        <v>305</v>
      </c>
      <c r="B778" s="189" t="s">
        <v>350</v>
      </c>
      <c r="C778" s="182" t="s">
        <v>187</v>
      </c>
      <c r="D778" s="190" t="s">
        <v>173</v>
      </c>
      <c r="E778" s="184" t="s">
        <v>181</v>
      </c>
      <c r="F778" s="185">
        <v>10</v>
      </c>
      <c r="G778" s="186"/>
      <c r="H778" s="187">
        <f>ROUND(G778*F778,2)</f>
        <v>0</v>
      </c>
    </row>
    <row r="779" spans="1:8" s="435" customFormat="1" ht="30.25" customHeight="1" x14ac:dyDescent="0.35">
      <c r="A779" s="195" t="s">
        <v>804</v>
      </c>
      <c r="B779" s="181" t="s">
        <v>1871</v>
      </c>
      <c r="C779" s="182" t="s">
        <v>335</v>
      </c>
      <c r="D779" s="190" t="s">
        <v>1330</v>
      </c>
      <c r="E779" s="184"/>
      <c r="F779" s="178" t="s">
        <v>173</v>
      </c>
      <c r="G779" s="170"/>
      <c r="H779" s="179"/>
    </row>
    <row r="780" spans="1:8" s="435" customFormat="1" ht="30.25" customHeight="1" x14ac:dyDescent="0.35">
      <c r="A780" s="195" t="s">
        <v>808</v>
      </c>
      <c r="B780" s="189" t="s">
        <v>350</v>
      </c>
      <c r="C780" s="182" t="s">
        <v>1622</v>
      </c>
      <c r="D780" s="190" t="s">
        <v>397</v>
      </c>
      <c r="E780" s="184"/>
      <c r="F780" s="178" t="s">
        <v>173</v>
      </c>
      <c r="G780" s="170"/>
      <c r="H780" s="179"/>
    </row>
    <row r="781" spans="1:8" s="435" customFormat="1" ht="30.25" customHeight="1" x14ac:dyDescent="0.3">
      <c r="A781" s="195" t="s">
        <v>809</v>
      </c>
      <c r="B781" s="196" t="s">
        <v>699</v>
      </c>
      <c r="C781" s="182" t="s">
        <v>700</v>
      </c>
      <c r="D781" s="190"/>
      <c r="E781" s="184" t="s">
        <v>178</v>
      </c>
      <c r="F781" s="185">
        <v>5</v>
      </c>
      <c r="G781" s="186"/>
      <c r="H781" s="187">
        <f>ROUND(G781*F781,2)</f>
        <v>0</v>
      </c>
    </row>
    <row r="782" spans="1:8" s="435" customFormat="1" ht="30.25" customHeight="1" x14ac:dyDescent="0.3">
      <c r="A782" s="195" t="s">
        <v>810</v>
      </c>
      <c r="B782" s="196" t="s">
        <v>701</v>
      </c>
      <c r="C782" s="182" t="s">
        <v>702</v>
      </c>
      <c r="D782" s="190"/>
      <c r="E782" s="184" t="s">
        <v>178</v>
      </c>
      <c r="F782" s="185">
        <v>10</v>
      </c>
      <c r="G782" s="186"/>
      <c r="H782" s="187">
        <f>ROUND(G782*F782,2)</f>
        <v>0</v>
      </c>
    </row>
    <row r="783" spans="1:8" s="435" customFormat="1" ht="30.25" customHeight="1" x14ac:dyDescent="0.3">
      <c r="A783" s="195" t="s">
        <v>472</v>
      </c>
      <c r="B783" s="181" t="s">
        <v>1872</v>
      </c>
      <c r="C783" s="182" t="s">
        <v>1700</v>
      </c>
      <c r="D783" s="190" t="s">
        <v>6</v>
      </c>
      <c r="E783" s="184" t="s">
        <v>178</v>
      </c>
      <c r="F783" s="203">
        <v>5</v>
      </c>
      <c r="G783" s="186"/>
      <c r="H783" s="187">
        <f t="shared" ref="H783:H785" si="64">ROUND(G783*F783,2)</f>
        <v>0</v>
      </c>
    </row>
    <row r="784" spans="1:8" s="435" customFormat="1" ht="30.25" customHeight="1" x14ac:dyDescent="0.3">
      <c r="A784" s="195" t="s">
        <v>473</v>
      </c>
      <c r="B784" s="181" t="s">
        <v>1873</v>
      </c>
      <c r="C784" s="182" t="s">
        <v>1701</v>
      </c>
      <c r="D784" s="190" t="s">
        <v>6</v>
      </c>
      <c r="E784" s="184" t="s">
        <v>178</v>
      </c>
      <c r="F784" s="185">
        <v>5</v>
      </c>
      <c r="G784" s="186"/>
      <c r="H784" s="187">
        <f t="shared" si="64"/>
        <v>0</v>
      </c>
    </row>
    <row r="785" spans="1:8" s="435" customFormat="1" ht="30.25" customHeight="1" x14ac:dyDescent="0.3">
      <c r="A785" s="195" t="s">
        <v>614</v>
      </c>
      <c r="B785" s="181" t="s">
        <v>1874</v>
      </c>
      <c r="C785" s="182" t="s">
        <v>603</v>
      </c>
      <c r="D785" s="190" t="s">
        <v>6</v>
      </c>
      <c r="E785" s="184" t="s">
        <v>178</v>
      </c>
      <c r="F785" s="185">
        <v>5</v>
      </c>
      <c r="G785" s="186"/>
      <c r="H785" s="187">
        <f t="shared" si="64"/>
        <v>0</v>
      </c>
    </row>
    <row r="786" spans="1:8" s="435" customFormat="1" ht="30.25" customHeight="1" x14ac:dyDescent="0.35">
      <c r="A786" s="191"/>
      <c r="B786" s="202"/>
      <c r="C786" s="193" t="s">
        <v>720</v>
      </c>
      <c r="D786" s="194"/>
      <c r="E786" s="194"/>
      <c r="F786" s="178" t="s">
        <v>173</v>
      </c>
      <c r="G786" s="170"/>
      <c r="H786" s="179"/>
    </row>
    <row r="787" spans="1:8" s="435" customFormat="1" ht="45" customHeight="1" x14ac:dyDescent="0.35">
      <c r="A787" s="180" t="s">
        <v>209</v>
      </c>
      <c r="B787" s="181" t="s">
        <v>1875</v>
      </c>
      <c r="C787" s="182" t="s">
        <v>468</v>
      </c>
      <c r="D787" s="190" t="s">
        <v>1625</v>
      </c>
      <c r="E787" s="184"/>
      <c r="F787" s="178" t="s">
        <v>173</v>
      </c>
      <c r="G787" s="170"/>
      <c r="H787" s="179"/>
    </row>
    <row r="788" spans="1:8" s="435" customFormat="1" ht="45" customHeight="1" x14ac:dyDescent="0.3">
      <c r="A788" s="180" t="s">
        <v>214</v>
      </c>
      <c r="B788" s="189" t="s">
        <v>350</v>
      </c>
      <c r="C788" s="182" t="s">
        <v>1624</v>
      </c>
      <c r="D788" s="190" t="s">
        <v>173</v>
      </c>
      <c r="E788" s="184" t="s">
        <v>178</v>
      </c>
      <c r="F788" s="203">
        <v>10</v>
      </c>
      <c r="G788" s="186"/>
      <c r="H788" s="187">
        <f>ROUND(G788*F788,2)</f>
        <v>0</v>
      </c>
    </row>
    <row r="789" spans="1:8" s="435" customFormat="1" ht="30.25" customHeight="1" x14ac:dyDescent="0.35">
      <c r="A789" s="180" t="s">
        <v>380</v>
      </c>
      <c r="B789" s="181" t="s">
        <v>1876</v>
      </c>
      <c r="C789" s="182" t="s">
        <v>123</v>
      </c>
      <c r="D789" s="190" t="s">
        <v>1625</v>
      </c>
      <c r="E789" s="184"/>
      <c r="F789" s="178" t="s">
        <v>173</v>
      </c>
      <c r="G789" s="170"/>
      <c r="H789" s="179"/>
    </row>
    <row r="790" spans="1:8" s="435" customFormat="1" ht="60" customHeight="1" x14ac:dyDescent="0.3">
      <c r="A790" s="180" t="s">
        <v>1192</v>
      </c>
      <c r="B790" s="189" t="s">
        <v>350</v>
      </c>
      <c r="C790" s="182" t="s">
        <v>1279</v>
      </c>
      <c r="D790" s="190"/>
      <c r="E790" s="184" t="s">
        <v>178</v>
      </c>
      <c r="F790" s="203">
        <v>5</v>
      </c>
      <c r="G790" s="186"/>
      <c r="H790" s="187">
        <f>ROUND(G790*F790,2)</f>
        <v>0</v>
      </c>
    </row>
    <row r="791" spans="1:8" s="435" customFormat="1" ht="45" customHeight="1" x14ac:dyDescent="0.35">
      <c r="A791" s="180" t="s">
        <v>389</v>
      </c>
      <c r="B791" s="181" t="s">
        <v>1877</v>
      </c>
      <c r="C791" s="182" t="s">
        <v>366</v>
      </c>
      <c r="D791" s="190" t="s">
        <v>1625</v>
      </c>
      <c r="E791" s="184"/>
      <c r="F791" s="178" t="s">
        <v>173</v>
      </c>
      <c r="G791" s="170"/>
      <c r="H791" s="179"/>
    </row>
    <row r="792" spans="1:8" s="435" customFormat="1" ht="72" customHeight="1" x14ac:dyDescent="0.3">
      <c r="A792" s="180" t="s">
        <v>1202</v>
      </c>
      <c r="B792" s="189" t="s">
        <v>350</v>
      </c>
      <c r="C792" s="182" t="s">
        <v>1627</v>
      </c>
      <c r="D792" s="190" t="s">
        <v>580</v>
      </c>
      <c r="E792" s="184" t="s">
        <v>182</v>
      </c>
      <c r="F792" s="185">
        <v>30</v>
      </c>
      <c r="G792" s="186"/>
      <c r="H792" s="187">
        <f t="shared" ref="H792:H793" si="65">ROUND(G792*F792,2)</f>
        <v>0</v>
      </c>
    </row>
    <row r="793" spans="1:8" s="435" customFormat="1" ht="45" customHeight="1" x14ac:dyDescent="0.3">
      <c r="A793" s="180" t="s">
        <v>950</v>
      </c>
      <c r="B793" s="189" t="s">
        <v>351</v>
      </c>
      <c r="C793" s="182" t="s">
        <v>1878</v>
      </c>
      <c r="D793" s="190" t="s">
        <v>721</v>
      </c>
      <c r="E793" s="184" t="s">
        <v>182</v>
      </c>
      <c r="F793" s="185">
        <v>5</v>
      </c>
      <c r="G793" s="186"/>
      <c r="H793" s="187">
        <f t="shared" si="65"/>
        <v>0</v>
      </c>
    </row>
    <row r="794" spans="1:8" s="435" customFormat="1" ht="45" customHeight="1" x14ac:dyDescent="0.35">
      <c r="A794" s="180" t="s">
        <v>36</v>
      </c>
      <c r="B794" s="181" t="s">
        <v>1879</v>
      </c>
      <c r="C794" s="182" t="s">
        <v>404</v>
      </c>
      <c r="D794" s="204" t="s">
        <v>1629</v>
      </c>
      <c r="E794" s="207"/>
      <c r="F794" s="178" t="s">
        <v>173</v>
      </c>
      <c r="G794" s="170"/>
      <c r="H794" s="179"/>
    </row>
    <row r="795" spans="1:8" s="435" customFormat="1" ht="30.25" customHeight="1" x14ac:dyDescent="0.35">
      <c r="A795" s="180" t="s">
        <v>405</v>
      </c>
      <c r="B795" s="189" t="s">
        <v>350</v>
      </c>
      <c r="C795" s="182" t="s">
        <v>363</v>
      </c>
      <c r="D795" s="190"/>
      <c r="E795" s="184"/>
      <c r="F795" s="178" t="s">
        <v>173</v>
      </c>
      <c r="G795" s="170"/>
      <c r="H795" s="179"/>
    </row>
    <row r="796" spans="1:8" s="435" customFormat="1" ht="30.25" customHeight="1" x14ac:dyDescent="0.3">
      <c r="A796" s="180" t="s">
        <v>1595</v>
      </c>
      <c r="B796" s="196" t="s">
        <v>699</v>
      </c>
      <c r="C796" s="182" t="s">
        <v>1589</v>
      </c>
      <c r="D796" s="190"/>
      <c r="E796" s="184" t="s">
        <v>180</v>
      </c>
      <c r="F796" s="185">
        <v>55</v>
      </c>
      <c r="G796" s="186"/>
      <c r="H796" s="187">
        <f>ROUND(G796*F796,2)</f>
        <v>0</v>
      </c>
    </row>
    <row r="797" spans="1:8" s="435" customFormat="1" ht="30.25" customHeight="1" x14ac:dyDescent="0.3">
      <c r="A797" s="180" t="s">
        <v>1596</v>
      </c>
      <c r="B797" s="196" t="s">
        <v>701</v>
      </c>
      <c r="C797" s="182" t="s">
        <v>1591</v>
      </c>
      <c r="D797" s="190"/>
      <c r="E797" s="184" t="s">
        <v>180</v>
      </c>
      <c r="F797" s="185">
        <v>75</v>
      </c>
      <c r="G797" s="186"/>
      <c r="H797" s="187">
        <f>ROUND(G797*F797,2)</f>
        <v>0</v>
      </c>
    </row>
    <row r="798" spans="1:8" s="435" customFormat="1" ht="30.25" customHeight="1" x14ac:dyDescent="0.35">
      <c r="A798" s="180" t="s">
        <v>408</v>
      </c>
      <c r="B798" s="189" t="s">
        <v>351</v>
      </c>
      <c r="C798" s="182" t="s">
        <v>364</v>
      </c>
      <c r="D798" s="190"/>
      <c r="E798" s="184"/>
      <c r="F798" s="178" t="s">
        <v>173</v>
      </c>
      <c r="G798" s="170"/>
      <c r="H798" s="179"/>
    </row>
    <row r="799" spans="1:8" s="435" customFormat="1" ht="30.25" customHeight="1" x14ac:dyDescent="0.3">
      <c r="A799" s="180" t="s">
        <v>1602</v>
      </c>
      <c r="B799" s="196" t="s">
        <v>699</v>
      </c>
      <c r="C799" s="182" t="s">
        <v>1589</v>
      </c>
      <c r="D799" s="190"/>
      <c r="E799" s="184" t="s">
        <v>180</v>
      </c>
      <c r="F799" s="185">
        <v>40</v>
      </c>
      <c r="G799" s="186"/>
      <c r="H799" s="187">
        <f>ROUND(G799*F799,2)</f>
        <v>0</v>
      </c>
    </row>
    <row r="800" spans="1:8" s="435" customFormat="1" ht="30.25" customHeight="1" x14ac:dyDescent="0.3">
      <c r="A800" s="180" t="s">
        <v>1603</v>
      </c>
      <c r="B800" s="196" t="s">
        <v>701</v>
      </c>
      <c r="C800" s="182" t="s">
        <v>1591</v>
      </c>
      <c r="D800" s="190"/>
      <c r="E800" s="184" t="s">
        <v>180</v>
      </c>
      <c r="F800" s="185">
        <v>20</v>
      </c>
      <c r="G800" s="186"/>
      <c r="H800" s="187">
        <f>ROUND(G800*F800,2)</f>
        <v>0</v>
      </c>
    </row>
    <row r="801" spans="1:8" ht="30.25" customHeight="1" x14ac:dyDescent="0.35">
      <c r="A801" s="163"/>
      <c r="B801" s="236"/>
      <c r="C801" s="234" t="s">
        <v>199</v>
      </c>
      <c r="D801" s="177"/>
      <c r="E801" s="237"/>
      <c r="F801" s="178" t="s">
        <v>173</v>
      </c>
      <c r="G801" s="170"/>
      <c r="H801" s="179"/>
    </row>
    <row r="802" spans="1:8" s="435" customFormat="1" ht="30.25" customHeight="1" x14ac:dyDescent="0.3">
      <c r="A802" s="180" t="s">
        <v>547</v>
      </c>
      <c r="B802" s="181" t="s">
        <v>1880</v>
      </c>
      <c r="C802" s="182" t="s">
        <v>98</v>
      </c>
      <c r="D802" s="190" t="s">
        <v>735</v>
      </c>
      <c r="E802" s="184" t="s">
        <v>182</v>
      </c>
      <c r="F802" s="203">
        <v>100</v>
      </c>
      <c r="G802" s="186"/>
      <c r="H802" s="187">
        <f>ROUND(G802*F802,2)</f>
        <v>0</v>
      </c>
    </row>
    <row r="803" spans="1:8" ht="30.25" customHeight="1" x14ac:dyDescent="0.35">
      <c r="A803" s="163"/>
      <c r="B803" s="175"/>
      <c r="C803" s="234" t="s">
        <v>202</v>
      </c>
      <c r="D803" s="177"/>
      <c r="E803" s="235"/>
      <c r="F803" s="178" t="s">
        <v>173</v>
      </c>
      <c r="G803" s="170"/>
      <c r="H803" s="179"/>
    </row>
    <row r="804" spans="1:8" s="435" customFormat="1" ht="30.25" customHeight="1" x14ac:dyDescent="0.35">
      <c r="A804" s="195" t="s">
        <v>242</v>
      </c>
      <c r="B804" s="181" t="s">
        <v>1881</v>
      </c>
      <c r="C804" s="182" t="s">
        <v>147</v>
      </c>
      <c r="D804" s="190" t="s">
        <v>1535</v>
      </c>
      <c r="E804" s="184"/>
      <c r="F804" s="178" t="s">
        <v>173</v>
      </c>
      <c r="G804" s="170"/>
      <c r="H804" s="179"/>
    </row>
    <row r="805" spans="1:8" s="435" customFormat="1" ht="30.25" customHeight="1" x14ac:dyDescent="0.3">
      <c r="A805" s="195" t="s">
        <v>243</v>
      </c>
      <c r="B805" s="189" t="s">
        <v>350</v>
      </c>
      <c r="C805" s="182" t="s">
        <v>884</v>
      </c>
      <c r="D805" s="190"/>
      <c r="E805" s="184" t="s">
        <v>178</v>
      </c>
      <c r="F805" s="185">
        <v>25</v>
      </c>
      <c r="G805" s="186"/>
      <c r="H805" s="187">
        <f>ROUND(G805*F805,2)</f>
        <v>0</v>
      </c>
    </row>
    <row r="806" spans="1:8" s="435" customFormat="1" ht="30.25" customHeight="1" x14ac:dyDescent="0.3">
      <c r="A806" s="195" t="s">
        <v>244</v>
      </c>
      <c r="B806" s="189" t="s">
        <v>351</v>
      </c>
      <c r="C806" s="182" t="s">
        <v>885</v>
      </c>
      <c r="D806" s="190"/>
      <c r="E806" s="184" t="s">
        <v>178</v>
      </c>
      <c r="F806" s="185">
        <v>100</v>
      </c>
      <c r="G806" s="186"/>
      <c r="H806" s="187">
        <f>ROUND(G806*F806,2)</f>
        <v>0</v>
      </c>
    </row>
    <row r="807" spans="1:8" ht="9.75" customHeight="1" x14ac:dyDescent="0.35">
      <c r="A807" s="163"/>
      <c r="B807" s="251"/>
      <c r="C807" s="252"/>
      <c r="D807" s="253"/>
      <c r="E807" s="254"/>
      <c r="F807" s="255"/>
      <c r="G807" s="293"/>
      <c r="H807" s="257"/>
    </row>
    <row r="808" spans="1:8" s="441" customFormat="1" ht="45" customHeight="1" thickBot="1" x14ac:dyDescent="0.35">
      <c r="A808" s="223"/>
      <c r="B808" s="219" t="str">
        <f>B758</f>
        <v>K</v>
      </c>
      <c r="C808" s="495" t="str">
        <f>C758</f>
        <v>ASPHALT RECONSTRUCTION: LANE FROM HERITAGE BOULEVARD TO PEBBLEWOOD LANE</v>
      </c>
      <c r="D808" s="496"/>
      <c r="E808" s="496"/>
      <c r="F808" s="497"/>
      <c r="G808" s="232" t="s">
        <v>1650</v>
      </c>
      <c r="H808" s="233">
        <f>SUM(H758:H807)</f>
        <v>0</v>
      </c>
    </row>
    <row r="809" spans="1:8" ht="30.25" customHeight="1" thickTop="1" x14ac:dyDescent="0.35">
      <c r="A809" s="163"/>
      <c r="B809" s="498" t="s">
        <v>1882</v>
      </c>
      <c r="C809" s="499"/>
      <c r="D809" s="499"/>
      <c r="E809" s="499"/>
      <c r="F809" s="500"/>
      <c r="G809" s="294"/>
      <c r="H809" s="171"/>
    </row>
    <row r="810" spans="1:8" s="441" customFormat="1" ht="45" customHeight="1" x14ac:dyDescent="0.3">
      <c r="A810" s="223"/>
      <c r="B810" s="172" t="s">
        <v>1883</v>
      </c>
      <c r="C810" s="510" t="s">
        <v>1884</v>
      </c>
      <c r="D810" s="511"/>
      <c r="E810" s="511"/>
      <c r="F810" s="512"/>
      <c r="G810" s="223"/>
      <c r="H810" s="174"/>
    </row>
    <row r="811" spans="1:8" ht="30.25" customHeight="1" x14ac:dyDescent="0.35">
      <c r="A811" s="163"/>
      <c r="B811" s="175"/>
      <c r="C811" s="295" t="s">
        <v>1665</v>
      </c>
      <c r="D811" s="177"/>
      <c r="E811" s="235"/>
      <c r="F811" s="177"/>
      <c r="G811" s="163"/>
      <c r="H811" s="179"/>
    </row>
    <row r="812" spans="1:8" s="435" customFormat="1" ht="30.25" customHeight="1" x14ac:dyDescent="0.35">
      <c r="A812" s="195" t="s">
        <v>304</v>
      </c>
      <c r="B812" s="181" t="s">
        <v>1885</v>
      </c>
      <c r="C812" s="182" t="s">
        <v>162</v>
      </c>
      <c r="D812" s="204" t="s">
        <v>920</v>
      </c>
      <c r="E812" s="210"/>
      <c r="F812" s="178" t="s">
        <v>173</v>
      </c>
      <c r="G812" s="170"/>
      <c r="H812" s="179"/>
    </row>
    <row r="813" spans="1:8" s="435" customFormat="1" ht="30.25" customHeight="1" x14ac:dyDescent="0.3">
      <c r="A813" s="195" t="s">
        <v>305</v>
      </c>
      <c r="B813" s="189" t="s">
        <v>350</v>
      </c>
      <c r="C813" s="182" t="s">
        <v>187</v>
      </c>
      <c r="D813" s="204" t="s">
        <v>173</v>
      </c>
      <c r="E813" s="210" t="s">
        <v>181</v>
      </c>
      <c r="F813" s="185">
        <v>10</v>
      </c>
      <c r="G813" s="186"/>
      <c r="H813" s="187">
        <f>ROUND(G813*F813,2)</f>
        <v>0</v>
      </c>
    </row>
    <row r="814" spans="1:8" s="435" customFormat="1" ht="30.25" customHeight="1" x14ac:dyDescent="0.35">
      <c r="A814" s="195" t="s">
        <v>791</v>
      </c>
      <c r="B814" s="181" t="s">
        <v>1886</v>
      </c>
      <c r="C814" s="182" t="s">
        <v>329</v>
      </c>
      <c r="D814" s="204" t="s">
        <v>6</v>
      </c>
      <c r="E814" s="210"/>
      <c r="F814" s="178" t="s">
        <v>173</v>
      </c>
      <c r="G814" s="170"/>
      <c r="H814" s="179"/>
    </row>
    <row r="815" spans="1:8" s="435" customFormat="1" ht="30.25" customHeight="1" x14ac:dyDescent="0.3">
      <c r="A815" s="195" t="s">
        <v>795</v>
      </c>
      <c r="B815" s="189" t="s">
        <v>350</v>
      </c>
      <c r="C815" s="182" t="s">
        <v>10</v>
      </c>
      <c r="D815" s="204" t="s">
        <v>173</v>
      </c>
      <c r="E815" s="210" t="s">
        <v>178</v>
      </c>
      <c r="F815" s="185">
        <v>10</v>
      </c>
      <c r="G815" s="186"/>
      <c r="H815" s="187">
        <f t="shared" ref="H815" si="66">ROUND(G815*F815,2)</f>
        <v>0</v>
      </c>
    </row>
    <row r="816" spans="1:8" s="435" customFormat="1" ht="30.25" customHeight="1" x14ac:dyDescent="0.35">
      <c r="A816" s="195" t="s">
        <v>798</v>
      </c>
      <c r="B816" s="181" t="s">
        <v>1887</v>
      </c>
      <c r="C816" s="182" t="s">
        <v>334</v>
      </c>
      <c r="D816" s="204" t="s">
        <v>1330</v>
      </c>
      <c r="E816" s="210"/>
      <c r="F816" s="178" t="s">
        <v>173</v>
      </c>
      <c r="G816" s="170"/>
      <c r="H816" s="179"/>
    </row>
    <row r="817" spans="1:8" s="435" customFormat="1" ht="30.25" customHeight="1" x14ac:dyDescent="0.3">
      <c r="A817" s="195" t="s">
        <v>910</v>
      </c>
      <c r="B817" s="189" t="s">
        <v>350</v>
      </c>
      <c r="C817" s="182" t="s">
        <v>1888</v>
      </c>
      <c r="D817" s="204" t="s">
        <v>397</v>
      </c>
      <c r="E817" s="210" t="s">
        <v>178</v>
      </c>
      <c r="F817" s="185">
        <v>10</v>
      </c>
      <c r="G817" s="186"/>
      <c r="H817" s="187">
        <f t="shared" ref="H817" si="67">ROUND(G817*F817,2)</f>
        <v>0</v>
      </c>
    </row>
    <row r="818" spans="1:8" s="435" customFormat="1" ht="30.25" customHeight="1" x14ac:dyDescent="0.35">
      <c r="A818" s="195" t="s">
        <v>814</v>
      </c>
      <c r="B818" s="181" t="s">
        <v>1889</v>
      </c>
      <c r="C818" s="182" t="s">
        <v>339</v>
      </c>
      <c r="D818" s="204" t="s">
        <v>917</v>
      </c>
      <c r="E818" s="210"/>
      <c r="F818" s="178" t="s">
        <v>173</v>
      </c>
      <c r="G818" s="170"/>
      <c r="H818" s="179"/>
    </row>
    <row r="819" spans="1:8" s="435" customFormat="1" ht="30.25" customHeight="1" x14ac:dyDescent="0.3">
      <c r="A819" s="195" t="s">
        <v>1142</v>
      </c>
      <c r="B819" s="189" t="s">
        <v>350</v>
      </c>
      <c r="C819" s="182" t="s">
        <v>967</v>
      </c>
      <c r="D819" s="204" t="s">
        <v>173</v>
      </c>
      <c r="E819" s="210" t="s">
        <v>182</v>
      </c>
      <c r="F819" s="185">
        <v>15</v>
      </c>
      <c r="G819" s="186"/>
      <c r="H819" s="187">
        <f t="shared" ref="H819:H820" si="68">ROUND(G819*F819,2)</f>
        <v>0</v>
      </c>
    </row>
    <row r="820" spans="1:8" s="435" customFormat="1" ht="30.25" customHeight="1" x14ac:dyDescent="0.3">
      <c r="A820" s="195" t="s">
        <v>821</v>
      </c>
      <c r="B820" s="189" t="s">
        <v>351</v>
      </c>
      <c r="C820" s="182" t="s">
        <v>689</v>
      </c>
      <c r="D820" s="204" t="s">
        <v>173</v>
      </c>
      <c r="E820" s="210" t="s">
        <v>182</v>
      </c>
      <c r="F820" s="185">
        <v>15</v>
      </c>
      <c r="G820" s="186"/>
      <c r="H820" s="187">
        <f t="shared" si="68"/>
        <v>0</v>
      </c>
    </row>
    <row r="821" spans="1:8" s="435" customFormat="1" ht="30.25" customHeight="1" x14ac:dyDescent="0.35">
      <c r="A821" s="195" t="s">
        <v>824</v>
      </c>
      <c r="B821" s="181" t="s">
        <v>1890</v>
      </c>
      <c r="C821" s="182" t="s">
        <v>341</v>
      </c>
      <c r="D821" s="204" t="s">
        <v>917</v>
      </c>
      <c r="E821" s="210"/>
      <c r="F821" s="178" t="s">
        <v>173</v>
      </c>
      <c r="G821" s="170"/>
      <c r="H821" s="179"/>
    </row>
    <row r="822" spans="1:8" s="435" customFormat="1" ht="45" customHeight="1" x14ac:dyDescent="0.3">
      <c r="A822" s="195" t="s">
        <v>1146</v>
      </c>
      <c r="B822" s="189" t="s">
        <v>350</v>
      </c>
      <c r="C822" s="182" t="s">
        <v>1891</v>
      </c>
      <c r="D822" s="204" t="s">
        <v>398</v>
      </c>
      <c r="E822" s="210" t="s">
        <v>182</v>
      </c>
      <c r="F822" s="185">
        <v>15</v>
      </c>
      <c r="G822" s="186"/>
      <c r="H822" s="187">
        <f t="shared" ref="H822:H824" si="69">ROUND(G822*F822,2)</f>
        <v>0</v>
      </c>
    </row>
    <row r="823" spans="1:8" s="446" customFormat="1" ht="45" customHeight="1" x14ac:dyDescent="0.3">
      <c r="A823" s="195" t="s">
        <v>940</v>
      </c>
      <c r="B823" s="189" t="s">
        <v>351</v>
      </c>
      <c r="C823" s="182" t="s">
        <v>1892</v>
      </c>
      <c r="D823" s="204" t="s">
        <v>367</v>
      </c>
      <c r="E823" s="210" t="s">
        <v>182</v>
      </c>
      <c r="F823" s="185">
        <v>15</v>
      </c>
      <c r="G823" s="186"/>
      <c r="H823" s="187">
        <f t="shared" si="69"/>
        <v>0</v>
      </c>
    </row>
    <row r="824" spans="1:8" s="435" customFormat="1" ht="45" customHeight="1" x14ac:dyDescent="0.3">
      <c r="A824" s="195" t="s">
        <v>475</v>
      </c>
      <c r="B824" s="181" t="s">
        <v>1893</v>
      </c>
      <c r="C824" s="182" t="s">
        <v>165</v>
      </c>
      <c r="D824" s="204" t="s">
        <v>731</v>
      </c>
      <c r="E824" s="210" t="s">
        <v>178</v>
      </c>
      <c r="F824" s="185">
        <v>25</v>
      </c>
      <c r="G824" s="186"/>
      <c r="H824" s="187">
        <f t="shared" si="69"/>
        <v>0</v>
      </c>
    </row>
    <row r="825" spans="1:8" s="435" customFormat="1" ht="30.25" customHeight="1" x14ac:dyDescent="0.35">
      <c r="A825" s="195" t="s">
        <v>476</v>
      </c>
      <c r="B825" s="181" t="s">
        <v>1894</v>
      </c>
      <c r="C825" s="182" t="s">
        <v>362</v>
      </c>
      <c r="D825" s="204" t="s">
        <v>1629</v>
      </c>
      <c r="E825" s="210"/>
      <c r="F825" s="178" t="s">
        <v>173</v>
      </c>
      <c r="G825" s="170"/>
      <c r="H825" s="179"/>
    </row>
    <row r="826" spans="1:8" s="435" customFormat="1" ht="30.25" customHeight="1" x14ac:dyDescent="0.35">
      <c r="A826" s="195" t="s">
        <v>480</v>
      </c>
      <c r="B826" s="189" t="s">
        <v>350</v>
      </c>
      <c r="C826" s="182" t="s">
        <v>364</v>
      </c>
      <c r="D826" s="204"/>
      <c r="E826" s="210"/>
      <c r="F826" s="178" t="s">
        <v>173</v>
      </c>
      <c r="G826" s="170"/>
      <c r="H826" s="179"/>
    </row>
    <row r="827" spans="1:8" s="435" customFormat="1" ht="30.25" customHeight="1" x14ac:dyDescent="0.3">
      <c r="A827" s="195" t="s">
        <v>1592</v>
      </c>
      <c r="B827" s="196" t="s">
        <v>699</v>
      </c>
      <c r="C827" s="182" t="s">
        <v>1589</v>
      </c>
      <c r="D827" s="204"/>
      <c r="E827" s="210" t="s">
        <v>180</v>
      </c>
      <c r="F827" s="185">
        <v>10</v>
      </c>
      <c r="G827" s="186"/>
      <c r="H827" s="187">
        <f>ROUND(G827*F827,2)</f>
        <v>0</v>
      </c>
    </row>
    <row r="828" spans="1:8" s="435" customFormat="1" ht="30.25" customHeight="1" x14ac:dyDescent="0.3">
      <c r="A828" s="195" t="s">
        <v>874</v>
      </c>
      <c r="B828" s="181" t="s">
        <v>1895</v>
      </c>
      <c r="C828" s="182" t="s">
        <v>908</v>
      </c>
      <c r="D828" s="204" t="s">
        <v>959</v>
      </c>
      <c r="E828" s="210" t="s">
        <v>181</v>
      </c>
      <c r="F828" s="203">
        <v>2</v>
      </c>
      <c r="G828" s="186"/>
      <c r="H828" s="187">
        <f t="shared" ref="H828" si="70">ROUND(G828*F828,2)</f>
        <v>0</v>
      </c>
    </row>
    <row r="829" spans="1:8" ht="30.25" customHeight="1" x14ac:dyDescent="0.35">
      <c r="A829" s="163"/>
      <c r="B829" s="236"/>
      <c r="C829" s="234" t="s">
        <v>1896</v>
      </c>
      <c r="D829" s="296"/>
      <c r="E829" s="297"/>
      <c r="F829" s="178" t="s">
        <v>173</v>
      </c>
      <c r="G829" s="170"/>
      <c r="H829" s="179"/>
    </row>
    <row r="830" spans="1:8" s="435" customFormat="1" ht="45" customHeight="1" x14ac:dyDescent="0.35">
      <c r="A830" s="180" t="s">
        <v>209</v>
      </c>
      <c r="B830" s="181" t="s">
        <v>1897</v>
      </c>
      <c r="C830" s="182" t="s">
        <v>468</v>
      </c>
      <c r="D830" s="204" t="s">
        <v>1625</v>
      </c>
      <c r="E830" s="210"/>
      <c r="F830" s="178" t="s">
        <v>173</v>
      </c>
      <c r="G830" s="170"/>
      <c r="H830" s="179"/>
    </row>
    <row r="831" spans="1:8" s="435" customFormat="1" ht="45" customHeight="1" x14ac:dyDescent="0.3">
      <c r="A831" s="180" t="s">
        <v>218</v>
      </c>
      <c r="B831" s="189" t="s">
        <v>350</v>
      </c>
      <c r="C831" s="182" t="s">
        <v>1898</v>
      </c>
      <c r="D831" s="204" t="s">
        <v>338</v>
      </c>
      <c r="E831" s="210" t="s">
        <v>178</v>
      </c>
      <c r="F831" s="203">
        <v>100</v>
      </c>
      <c r="G831" s="186"/>
      <c r="H831" s="187">
        <f t="shared" ref="H831:H832" si="71">ROUND(G831*F831,2)</f>
        <v>0</v>
      </c>
    </row>
    <row r="832" spans="1:8" s="435" customFormat="1" ht="45" customHeight="1" x14ac:dyDescent="0.3">
      <c r="A832" s="180" t="s">
        <v>379</v>
      </c>
      <c r="B832" s="189" t="s">
        <v>351</v>
      </c>
      <c r="C832" s="182" t="s">
        <v>1899</v>
      </c>
      <c r="D832" s="204" t="s">
        <v>604</v>
      </c>
      <c r="E832" s="210" t="s">
        <v>178</v>
      </c>
      <c r="F832" s="203">
        <v>5</v>
      </c>
      <c r="G832" s="186"/>
      <c r="H832" s="187">
        <f t="shared" si="71"/>
        <v>0</v>
      </c>
    </row>
    <row r="833" spans="1:8" s="435" customFormat="1" ht="45" customHeight="1" x14ac:dyDescent="0.35">
      <c r="A833" s="180" t="s">
        <v>605</v>
      </c>
      <c r="B833" s="181" t="s">
        <v>1900</v>
      </c>
      <c r="C833" s="182" t="s">
        <v>1901</v>
      </c>
      <c r="D833" s="204" t="s">
        <v>1902</v>
      </c>
      <c r="E833" s="210"/>
      <c r="F833" s="178" t="s">
        <v>173</v>
      </c>
      <c r="G833" s="170"/>
      <c r="H833" s="179"/>
    </row>
    <row r="834" spans="1:8" s="435" customFormat="1" ht="60" customHeight="1" x14ac:dyDescent="0.3">
      <c r="A834" s="180" t="s">
        <v>605</v>
      </c>
      <c r="B834" s="189" t="s">
        <v>350</v>
      </c>
      <c r="C834" s="182" t="s">
        <v>1903</v>
      </c>
      <c r="D834" s="204" t="s">
        <v>605</v>
      </c>
      <c r="E834" s="210" t="s">
        <v>181</v>
      </c>
      <c r="F834" s="203">
        <v>45</v>
      </c>
      <c r="G834" s="186"/>
      <c r="H834" s="187">
        <f t="shared" ref="H834:H835" si="72">ROUND(G834*F834,2)</f>
        <v>0</v>
      </c>
    </row>
    <row r="835" spans="1:8" s="435" customFormat="1" ht="45" customHeight="1" x14ac:dyDescent="0.3">
      <c r="A835" s="180" t="s">
        <v>605</v>
      </c>
      <c r="B835" s="189" t="s">
        <v>351</v>
      </c>
      <c r="C835" s="182" t="s">
        <v>1904</v>
      </c>
      <c r="D835" s="204" t="s">
        <v>605</v>
      </c>
      <c r="E835" s="210" t="s">
        <v>181</v>
      </c>
      <c r="F835" s="203">
        <v>3</v>
      </c>
      <c r="G835" s="186"/>
      <c r="H835" s="187">
        <f t="shared" si="72"/>
        <v>0</v>
      </c>
    </row>
    <row r="836" spans="1:8" ht="30.25" customHeight="1" x14ac:dyDescent="0.35">
      <c r="A836" s="163"/>
      <c r="B836" s="236"/>
      <c r="C836" s="234" t="s">
        <v>199</v>
      </c>
      <c r="D836" s="296"/>
      <c r="E836" s="298"/>
      <c r="F836" s="178" t="s">
        <v>173</v>
      </c>
      <c r="G836" s="170"/>
      <c r="H836" s="179"/>
    </row>
    <row r="837" spans="1:8" s="435" customFormat="1" ht="30.25" customHeight="1" x14ac:dyDescent="0.3">
      <c r="A837" s="180" t="s">
        <v>547</v>
      </c>
      <c r="B837" s="181" t="s">
        <v>1905</v>
      </c>
      <c r="C837" s="182" t="s">
        <v>98</v>
      </c>
      <c r="D837" s="204" t="s">
        <v>735</v>
      </c>
      <c r="E837" s="210" t="s">
        <v>182</v>
      </c>
      <c r="F837" s="203">
        <v>20</v>
      </c>
      <c r="G837" s="186"/>
      <c r="H837" s="187">
        <f>ROUND(G837*F837,2)</f>
        <v>0</v>
      </c>
    </row>
    <row r="838" spans="1:8" ht="45" customHeight="1" x14ac:dyDescent="0.35">
      <c r="A838" s="163"/>
      <c r="B838" s="236"/>
      <c r="C838" s="234" t="s">
        <v>200</v>
      </c>
      <c r="D838" s="296"/>
      <c r="E838" s="298"/>
      <c r="F838" s="178" t="s">
        <v>173</v>
      </c>
      <c r="G838" s="170"/>
      <c r="H838" s="179"/>
    </row>
    <row r="839" spans="1:8" s="437" customFormat="1" ht="30.25" customHeight="1" x14ac:dyDescent="0.35">
      <c r="A839" s="180" t="s">
        <v>67</v>
      </c>
      <c r="B839" s="181" t="s">
        <v>1906</v>
      </c>
      <c r="C839" s="82" t="s">
        <v>1059</v>
      </c>
      <c r="D839" s="83" t="s">
        <v>1060</v>
      </c>
      <c r="E839" s="210"/>
      <c r="F839" s="178" t="s">
        <v>173</v>
      </c>
      <c r="G839" s="170"/>
      <c r="H839" s="179"/>
    </row>
    <row r="840" spans="1:8" s="435" customFormat="1" ht="45" customHeight="1" x14ac:dyDescent="0.3">
      <c r="A840" s="180" t="s">
        <v>68</v>
      </c>
      <c r="B840" s="189" t="s">
        <v>350</v>
      </c>
      <c r="C840" s="81" t="s">
        <v>1210</v>
      </c>
      <c r="D840" s="204"/>
      <c r="E840" s="210" t="s">
        <v>181</v>
      </c>
      <c r="F840" s="203">
        <v>1</v>
      </c>
      <c r="G840" s="186"/>
      <c r="H840" s="187">
        <f t="shared" ref="H840:H841" si="73">ROUND(G840*F840,2)</f>
        <v>0</v>
      </c>
    </row>
    <row r="841" spans="1:8" s="435" customFormat="1" ht="45" customHeight="1" x14ac:dyDescent="0.3">
      <c r="A841" s="180" t="s">
        <v>69</v>
      </c>
      <c r="B841" s="189" t="s">
        <v>351</v>
      </c>
      <c r="C841" s="81" t="s">
        <v>1211</v>
      </c>
      <c r="D841" s="204"/>
      <c r="E841" s="210" t="s">
        <v>181</v>
      </c>
      <c r="F841" s="203">
        <v>1</v>
      </c>
      <c r="G841" s="186"/>
      <c r="H841" s="187">
        <f t="shared" si="73"/>
        <v>0</v>
      </c>
    </row>
    <row r="842" spans="1:8" ht="30.25" customHeight="1" x14ac:dyDescent="0.35">
      <c r="A842" s="163"/>
      <c r="B842" s="238"/>
      <c r="C842" s="234" t="s">
        <v>201</v>
      </c>
      <c r="D842" s="296"/>
      <c r="E842" s="298"/>
      <c r="F842" s="178" t="s">
        <v>173</v>
      </c>
      <c r="G842" s="170"/>
      <c r="H842" s="179"/>
    </row>
    <row r="843" spans="1:8" s="435" customFormat="1" ht="45" customHeight="1" x14ac:dyDescent="0.3">
      <c r="A843" s="180" t="s">
        <v>230</v>
      </c>
      <c r="B843" s="181" t="s">
        <v>1907</v>
      </c>
      <c r="C843" s="81" t="s">
        <v>1061</v>
      </c>
      <c r="D843" s="83" t="s">
        <v>1060</v>
      </c>
      <c r="E843" s="210" t="s">
        <v>181</v>
      </c>
      <c r="F843" s="203">
        <v>1</v>
      </c>
      <c r="G843" s="186"/>
      <c r="H843" s="187">
        <f>ROUND(G843*F843,2)</f>
        <v>0</v>
      </c>
    </row>
    <row r="844" spans="1:8" ht="30.25" customHeight="1" x14ac:dyDescent="0.35">
      <c r="A844" s="163"/>
      <c r="B844" s="238"/>
      <c r="C844" s="234" t="s">
        <v>186</v>
      </c>
      <c r="D844" s="296"/>
      <c r="E844" s="298"/>
      <c r="F844" s="178" t="s">
        <v>173</v>
      </c>
      <c r="G844" s="170"/>
      <c r="H844" s="179"/>
    </row>
    <row r="845" spans="1:8" s="435" customFormat="1" ht="30.25" customHeight="1" x14ac:dyDescent="0.3">
      <c r="A845" s="180" t="s">
        <v>605</v>
      </c>
      <c r="B845" s="209" t="s">
        <v>1908</v>
      </c>
      <c r="C845" s="81" t="s">
        <v>1909</v>
      </c>
      <c r="D845" s="83" t="s">
        <v>1528</v>
      </c>
      <c r="E845" s="210" t="s">
        <v>181</v>
      </c>
      <c r="F845" s="203">
        <v>10</v>
      </c>
      <c r="G845" s="186"/>
      <c r="H845" s="212">
        <f t="shared" ref="H845" si="74">ROUND(G845*F845,2)</f>
        <v>0</v>
      </c>
    </row>
    <row r="846" spans="1:8" s="441" customFormat="1" ht="45" customHeight="1" thickBot="1" x14ac:dyDescent="0.35">
      <c r="A846" s="231"/>
      <c r="B846" s="219" t="str">
        <f>B810</f>
        <v>L</v>
      </c>
      <c r="C846" s="489" t="str">
        <f>C810</f>
        <v>TRANSIT / BIKE LANE IMPROVEMENTS: GRAHAM AVENUE FROM GARRY STREET TO MAIN STREET</v>
      </c>
      <c r="D846" s="490"/>
      <c r="E846" s="490"/>
      <c r="F846" s="491"/>
      <c r="G846" s="232" t="s">
        <v>1650</v>
      </c>
      <c r="H846" s="233">
        <f>SUM(H810:H845)</f>
        <v>0</v>
      </c>
    </row>
    <row r="847" spans="1:8" s="441" customFormat="1" ht="45" customHeight="1" thickTop="1" x14ac:dyDescent="0.3">
      <c r="A847" s="259"/>
      <c r="B847" s="172" t="s">
        <v>1910</v>
      </c>
      <c r="C847" s="492" t="s">
        <v>1911</v>
      </c>
      <c r="D847" s="493"/>
      <c r="E847" s="493"/>
      <c r="F847" s="494"/>
      <c r="G847" s="259"/>
      <c r="H847" s="260"/>
    </row>
    <row r="848" spans="1:8" ht="30.25" customHeight="1" x14ac:dyDescent="0.35">
      <c r="A848" s="163"/>
      <c r="B848" s="175"/>
      <c r="C848" s="176" t="s">
        <v>196</v>
      </c>
      <c r="D848" s="296"/>
      <c r="E848" s="297" t="s">
        <v>173</v>
      </c>
      <c r="F848" s="178" t="s">
        <v>173</v>
      </c>
      <c r="G848" s="170" t="s">
        <v>173</v>
      </c>
      <c r="H848" s="179"/>
    </row>
    <row r="849" spans="1:8" s="435" customFormat="1" ht="30.25" customHeight="1" x14ac:dyDescent="0.3">
      <c r="A849" s="180" t="s">
        <v>439</v>
      </c>
      <c r="B849" s="181" t="s">
        <v>1912</v>
      </c>
      <c r="C849" s="182" t="s">
        <v>104</v>
      </c>
      <c r="D849" s="204" t="s">
        <v>1293</v>
      </c>
      <c r="E849" s="210" t="s">
        <v>179</v>
      </c>
      <c r="F849" s="185">
        <v>10</v>
      </c>
      <c r="G849" s="186"/>
      <c r="H849" s="187">
        <f t="shared" ref="H849" si="75">ROUND(G849*F849,2)</f>
        <v>0</v>
      </c>
    </row>
    <row r="850" spans="1:8" s="435" customFormat="1" ht="30.25" customHeight="1" x14ac:dyDescent="0.35">
      <c r="A850" s="188" t="s">
        <v>250</v>
      </c>
      <c r="B850" s="181" t="s">
        <v>1913</v>
      </c>
      <c r="C850" s="182" t="s">
        <v>319</v>
      </c>
      <c r="D850" s="204" t="s">
        <v>1293</v>
      </c>
      <c r="E850" s="210"/>
      <c r="F850" s="178" t="s">
        <v>173</v>
      </c>
      <c r="G850" s="170"/>
      <c r="H850" s="179"/>
    </row>
    <row r="851" spans="1:8" s="435" customFormat="1" ht="30.25" customHeight="1" x14ac:dyDescent="0.3">
      <c r="A851" s="188" t="s">
        <v>1122</v>
      </c>
      <c r="B851" s="189" t="s">
        <v>350</v>
      </c>
      <c r="C851" s="182" t="s">
        <v>1652</v>
      </c>
      <c r="D851" s="190" t="s">
        <v>173</v>
      </c>
      <c r="E851" s="184" t="s">
        <v>179</v>
      </c>
      <c r="F851" s="185">
        <v>10</v>
      </c>
      <c r="G851" s="186"/>
      <c r="H851" s="187">
        <f t="shared" ref="H851:H852" si="76">ROUND(G851*F851,2)</f>
        <v>0</v>
      </c>
    </row>
    <row r="852" spans="1:8" s="435" customFormat="1" ht="30.25" customHeight="1" x14ac:dyDescent="0.3">
      <c r="A852" s="180" t="s">
        <v>252</v>
      </c>
      <c r="B852" s="181" t="s">
        <v>1914</v>
      </c>
      <c r="C852" s="182" t="s">
        <v>108</v>
      </c>
      <c r="D852" s="204" t="s">
        <v>1293</v>
      </c>
      <c r="E852" s="210" t="s">
        <v>178</v>
      </c>
      <c r="F852" s="185">
        <v>200</v>
      </c>
      <c r="G852" s="186"/>
      <c r="H852" s="187">
        <f t="shared" si="76"/>
        <v>0</v>
      </c>
    </row>
    <row r="853" spans="1:8" ht="30.25" customHeight="1" x14ac:dyDescent="0.35">
      <c r="A853" s="163"/>
      <c r="B853" s="175"/>
      <c r="C853" s="234" t="s">
        <v>1665</v>
      </c>
      <c r="D853" s="296"/>
      <c r="E853" s="299"/>
      <c r="F853" s="178" t="s">
        <v>173</v>
      </c>
      <c r="G853" s="170"/>
      <c r="H853" s="179"/>
    </row>
    <row r="854" spans="1:8" s="435" customFormat="1" ht="30.25" customHeight="1" x14ac:dyDescent="0.35">
      <c r="A854" s="195" t="s">
        <v>791</v>
      </c>
      <c r="B854" s="181" t="s">
        <v>1915</v>
      </c>
      <c r="C854" s="182" t="s">
        <v>329</v>
      </c>
      <c r="D854" s="204" t="s">
        <v>6</v>
      </c>
      <c r="E854" s="210"/>
      <c r="F854" s="178" t="s">
        <v>173</v>
      </c>
      <c r="G854" s="170"/>
      <c r="H854" s="179"/>
    </row>
    <row r="855" spans="1:8" s="435" customFormat="1" ht="30.25" customHeight="1" x14ac:dyDescent="0.3">
      <c r="A855" s="195" t="s">
        <v>795</v>
      </c>
      <c r="B855" s="189" t="s">
        <v>350</v>
      </c>
      <c r="C855" s="182" t="s">
        <v>10</v>
      </c>
      <c r="D855" s="204" t="s">
        <v>173</v>
      </c>
      <c r="E855" s="210" t="s">
        <v>178</v>
      </c>
      <c r="F855" s="185">
        <v>35</v>
      </c>
      <c r="G855" s="186"/>
      <c r="H855" s="187">
        <f>ROUND(G855*F855,2)</f>
        <v>0</v>
      </c>
    </row>
    <row r="856" spans="1:8" s="435" customFormat="1" ht="30.25" customHeight="1" x14ac:dyDescent="0.35">
      <c r="A856" s="195" t="s">
        <v>798</v>
      </c>
      <c r="B856" s="181" t="s">
        <v>1916</v>
      </c>
      <c r="C856" s="182" t="s">
        <v>334</v>
      </c>
      <c r="D856" s="204" t="s">
        <v>1330</v>
      </c>
      <c r="E856" s="210"/>
      <c r="F856" s="178" t="s">
        <v>173</v>
      </c>
      <c r="G856" s="170"/>
      <c r="H856" s="179"/>
    </row>
    <row r="857" spans="1:8" s="435" customFormat="1" ht="30.25" customHeight="1" x14ac:dyDescent="0.3">
      <c r="A857" s="195" t="s">
        <v>910</v>
      </c>
      <c r="B857" s="189" t="s">
        <v>350</v>
      </c>
      <c r="C857" s="182" t="s">
        <v>1917</v>
      </c>
      <c r="D857" s="204" t="s">
        <v>397</v>
      </c>
      <c r="E857" s="210" t="s">
        <v>178</v>
      </c>
      <c r="F857" s="185">
        <v>35</v>
      </c>
      <c r="G857" s="186"/>
      <c r="H857" s="187">
        <f>ROUND(G857*F857,2)</f>
        <v>0</v>
      </c>
    </row>
    <row r="858" spans="1:8" s="435" customFormat="1" ht="30.25" customHeight="1" x14ac:dyDescent="0.35">
      <c r="A858" s="195" t="s">
        <v>814</v>
      </c>
      <c r="B858" s="181" t="s">
        <v>1918</v>
      </c>
      <c r="C858" s="182" t="s">
        <v>339</v>
      </c>
      <c r="D858" s="204" t="s">
        <v>917</v>
      </c>
      <c r="E858" s="210"/>
      <c r="F858" s="178" t="s">
        <v>173</v>
      </c>
      <c r="G858" s="170"/>
      <c r="H858" s="179"/>
    </row>
    <row r="859" spans="1:8" s="435" customFormat="1" ht="30.25" customHeight="1" x14ac:dyDescent="0.3">
      <c r="A859" s="195" t="s">
        <v>1142</v>
      </c>
      <c r="B859" s="189" t="s">
        <v>350</v>
      </c>
      <c r="C859" s="182" t="s">
        <v>967</v>
      </c>
      <c r="D859" s="204" t="s">
        <v>173</v>
      </c>
      <c r="E859" s="210" t="s">
        <v>182</v>
      </c>
      <c r="F859" s="185">
        <v>5</v>
      </c>
      <c r="G859" s="186"/>
      <c r="H859" s="187">
        <f>ROUND(G859*F859,2)</f>
        <v>0</v>
      </c>
    </row>
    <row r="860" spans="1:8" s="435" customFormat="1" ht="30.25" customHeight="1" x14ac:dyDescent="0.3">
      <c r="A860" s="195" t="s">
        <v>817</v>
      </c>
      <c r="B860" s="189" t="s">
        <v>351</v>
      </c>
      <c r="C860" s="199" t="s">
        <v>401</v>
      </c>
      <c r="D860" s="190" t="s">
        <v>173</v>
      </c>
      <c r="E860" s="184" t="s">
        <v>182</v>
      </c>
      <c r="F860" s="185">
        <v>5</v>
      </c>
      <c r="G860" s="186"/>
      <c r="H860" s="187">
        <f t="shared" ref="H860" si="77">ROUND(G860*F860,2)</f>
        <v>0</v>
      </c>
    </row>
    <row r="861" spans="1:8" s="446" customFormat="1" ht="30.25" customHeight="1" x14ac:dyDescent="0.3">
      <c r="A861" s="195" t="s">
        <v>1145</v>
      </c>
      <c r="B861" s="189" t="s">
        <v>352</v>
      </c>
      <c r="C861" s="182" t="s">
        <v>971</v>
      </c>
      <c r="D861" s="204"/>
      <c r="E861" s="210" t="s">
        <v>182</v>
      </c>
      <c r="F861" s="185">
        <v>40</v>
      </c>
      <c r="G861" s="186"/>
      <c r="H861" s="187">
        <f>ROUND(G861*F861,2)</f>
        <v>0</v>
      </c>
    </row>
    <row r="862" spans="1:8" s="435" customFormat="1" ht="30.25" customHeight="1" x14ac:dyDescent="0.35">
      <c r="A862" s="195" t="s">
        <v>824</v>
      </c>
      <c r="B862" s="181" t="s">
        <v>1919</v>
      </c>
      <c r="C862" s="182" t="s">
        <v>341</v>
      </c>
      <c r="D862" s="204" t="s">
        <v>917</v>
      </c>
      <c r="E862" s="210"/>
      <c r="F862" s="178" t="s">
        <v>173</v>
      </c>
      <c r="G862" s="170"/>
      <c r="H862" s="179"/>
    </row>
    <row r="863" spans="1:8" s="435" customFormat="1" ht="45" customHeight="1" x14ac:dyDescent="0.3">
      <c r="A863" s="195" t="s">
        <v>1146</v>
      </c>
      <c r="B863" s="189" t="s">
        <v>350</v>
      </c>
      <c r="C863" s="182" t="s">
        <v>1891</v>
      </c>
      <c r="D863" s="204" t="s">
        <v>398</v>
      </c>
      <c r="E863" s="210" t="s">
        <v>182</v>
      </c>
      <c r="F863" s="185">
        <v>10</v>
      </c>
      <c r="G863" s="186"/>
      <c r="H863" s="187">
        <f>ROUND(G863*F863,2)</f>
        <v>0</v>
      </c>
    </row>
    <row r="864" spans="1:8" s="435" customFormat="1" ht="45" customHeight="1" x14ac:dyDescent="0.3">
      <c r="A864" s="195" t="s">
        <v>1152</v>
      </c>
      <c r="B864" s="189" t="s">
        <v>351</v>
      </c>
      <c r="C864" s="182" t="s">
        <v>1920</v>
      </c>
      <c r="D864" s="204" t="s">
        <v>399</v>
      </c>
      <c r="E864" s="210" t="s">
        <v>182</v>
      </c>
      <c r="F864" s="185">
        <v>5</v>
      </c>
      <c r="G864" s="186"/>
      <c r="H864" s="187">
        <f>ROUND(G864*F864,2)</f>
        <v>0</v>
      </c>
    </row>
    <row r="865" spans="1:8" s="446" customFormat="1" ht="45" customHeight="1" x14ac:dyDescent="0.3">
      <c r="A865" s="195" t="s">
        <v>940</v>
      </c>
      <c r="B865" s="189" t="s">
        <v>352</v>
      </c>
      <c r="C865" s="182" t="s">
        <v>1892</v>
      </c>
      <c r="D865" s="204" t="s">
        <v>367</v>
      </c>
      <c r="E865" s="210" t="s">
        <v>182</v>
      </c>
      <c r="F865" s="185">
        <v>10</v>
      </c>
      <c r="G865" s="186"/>
      <c r="H865" s="187">
        <f>ROUND(G865*F865,2)</f>
        <v>0</v>
      </c>
    </row>
    <row r="866" spans="1:8" s="435" customFormat="1" ht="45" customHeight="1" x14ac:dyDescent="0.3">
      <c r="A866" s="195" t="s">
        <v>944</v>
      </c>
      <c r="B866" s="189" t="s">
        <v>353</v>
      </c>
      <c r="C866" s="182" t="s">
        <v>1921</v>
      </c>
      <c r="D866" s="204" t="s">
        <v>709</v>
      </c>
      <c r="E866" s="210" t="s">
        <v>182</v>
      </c>
      <c r="F866" s="185">
        <v>5</v>
      </c>
      <c r="G866" s="186"/>
      <c r="H866" s="187">
        <f>ROUND(G866*F866,2)</f>
        <v>0</v>
      </c>
    </row>
    <row r="867" spans="1:8" s="435" customFormat="1" ht="30.25" customHeight="1" x14ac:dyDescent="0.35">
      <c r="A867" s="195" t="s">
        <v>476</v>
      </c>
      <c r="B867" s="181" t="s">
        <v>1922</v>
      </c>
      <c r="C867" s="182" t="s">
        <v>362</v>
      </c>
      <c r="D867" s="204" t="s">
        <v>1629</v>
      </c>
      <c r="E867" s="210"/>
      <c r="F867" s="178" t="s">
        <v>173</v>
      </c>
      <c r="G867" s="170"/>
      <c r="H867" s="179"/>
    </row>
    <row r="868" spans="1:8" s="435" customFormat="1" ht="30.25" customHeight="1" x14ac:dyDescent="0.35">
      <c r="A868" s="195" t="s">
        <v>480</v>
      </c>
      <c r="B868" s="189" t="s">
        <v>350</v>
      </c>
      <c r="C868" s="182" t="s">
        <v>364</v>
      </c>
      <c r="D868" s="204"/>
      <c r="E868" s="210"/>
      <c r="F868" s="178" t="s">
        <v>173</v>
      </c>
      <c r="G868" s="170"/>
      <c r="H868" s="179"/>
    </row>
    <row r="869" spans="1:8" s="435" customFormat="1" ht="30.25" customHeight="1" x14ac:dyDescent="0.3">
      <c r="A869" s="195" t="s">
        <v>1592</v>
      </c>
      <c r="B869" s="196" t="s">
        <v>699</v>
      </c>
      <c r="C869" s="182" t="s">
        <v>1589</v>
      </c>
      <c r="D869" s="204"/>
      <c r="E869" s="210" t="s">
        <v>180</v>
      </c>
      <c r="F869" s="185">
        <v>10</v>
      </c>
      <c r="G869" s="186"/>
      <c r="H869" s="187">
        <f>ROUND(G869*F869,2)</f>
        <v>0</v>
      </c>
    </row>
    <row r="870" spans="1:8" s="435" customFormat="1" ht="30.25" customHeight="1" x14ac:dyDescent="0.3">
      <c r="A870" s="195" t="s">
        <v>874</v>
      </c>
      <c r="B870" s="181" t="s">
        <v>1923</v>
      </c>
      <c r="C870" s="182" t="s">
        <v>908</v>
      </c>
      <c r="D870" s="204" t="s">
        <v>959</v>
      </c>
      <c r="E870" s="210" t="s">
        <v>181</v>
      </c>
      <c r="F870" s="203">
        <v>2</v>
      </c>
      <c r="G870" s="186"/>
      <c r="H870" s="187">
        <f t="shared" ref="H870" si="78">ROUND(G870*F870,2)</f>
        <v>0</v>
      </c>
    </row>
    <row r="871" spans="1:8" ht="30.25" customHeight="1" x14ac:dyDescent="0.35">
      <c r="A871" s="163"/>
      <c r="B871" s="236"/>
      <c r="C871" s="234" t="s">
        <v>1896</v>
      </c>
      <c r="D871" s="296"/>
      <c r="E871" s="297"/>
      <c r="F871" s="178" t="s">
        <v>173</v>
      </c>
      <c r="G871" s="170"/>
      <c r="H871" s="179"/>
    </row>
    <row r="872" spans="1:8" s="435" customFormat="1" ht="45" customHeight="1" x14ac:dyDescent="0.35">
      <c r="A872" s="180" t="s">
        <v>209</v>
      </c>
      <c r="B872" s="181" t="s">
        <v>1924</v>
      </c>
      <c r="C872" s="182" t="s">
        <v>468</v>
      </c>
      <c r="D872" s="204" t="s">
        <v>1625</v>
      </c>
      <c r="E872" s="210"/>
      <c r="F872" s="178" t="s">
        <v>173</v>
      </c>
      <c r="G872" s="170"/>
      <c r="H872" s="179"/>
    </row>
    <row r="873" spans="1:8" s="435" customFormat="1" ht="45" customHeight="1" x14ac:dyDescent="0.3">
      <c r="A873" s="180" t="s">
        <v>220</v>
      </c>
      <c r="B873" s="189" t="s">
        <v>350</v>
      </c>
      <c r="C873" s="199" t="s">
        <v>1925</v>
      </c>
      <c r="D873" s="204" t="s">
        <v>1699</v>
      </c>
      <c r="E873" s="184" t="s">
        <v>178</v>
      </c>
      <c r="F873" s="203">
        <v>80</v>
      </c>
      <c r="G873" s="186"/>
      <c r="H873" s="187">
        <f t="shared" ref="H873:H874" si="79">ROUND(G873*F873,2)</f>
        <v>0</v>
      </c>
    </row>
    <row r="874" spans="1:8" s="435" customFormat="1" ht="30.25" customHeight="1" x14ac:dyDescent="0.3">
      <c r="A874" s="180" t="s">
        <v>32</v>
      </c>
      <c r="B874" s="181" t="s">
        <v>1926</v>
      </c>
      <c r="C874" s="182" t="s">
        <v>1622</v>
      </c>
      <c r="D874" s="190" t="s">
        <v>1481</v>
      </c>
      <c r="E874" s="184" t="s">
        <v>178</v>
      </c>
      <c r="F874" s="203">
        <v>60</v>
      </c>
      <c r="G874" s="186"/>
      <c r="H874" s="187">
        <f t="shared" si="79"/>
        <v>0</v>
      </c>
    </row>
    <row r="875" spans="1:8" ht="30.25" customHeight="1" x14ac:dyDescent="0.35">
      <c r="A875" s="163"/>
      <c r="B875" s="236"/>
      <c r="C875" s="234" t="s">
        <v>199</v>
      </c>
      <c r="D875" s="296"/>
      <c r="E875" s="298"/>
      <c r="F875" s="178" t="s">
        <v>173</v>
      </c>
      <c r="G875" s="170"/>
      <c r="H875" s="179"/>
    </row>
    <row r="876" spans="1:8" s="435" customFormat="1" ht="30.25" customHeight="1" x14ac:dyDescent="0.3">
      <c r="A876" s="180" t="s">
        <v>547</v>
      </c>
      <c r="B876" s="181" t="s">
        <v>1927</v>
      </c>
      <c r="C876" s="182" t="s">
        <v>98</v>
      </c>
      <c r="D876" s="204" t="s">
        <v>735</v>
      </c>
      <c r="E876" s="210" t="s">
        <v>182</v>
      </c>
      <c r="F876" s="203">
        <v>50</v>
      </c>
      <c r="G876" s="186"/>
      <c r="H876" s="187">
        <f>ROUND(G876*F876,2)</f>
        <v>0</v>
      </c>
    </row>
    <row r="877" spans="1:8" ht="30.25" customHeight="1" x14ac:dyDescent="0.35">
      <c r="A877" s="163"/>
      <c r="B877" s="175"/>
      <c r="C877" s="234" t="s">
        <v>202</v>
      </c>
      <c r="D877" s="296"/>
      <c r="E877" s="299"/>
      <c r="F877" s="178" t="s">
        <v>173</v>
      </c>
      <c r="G877" s="170"/>
      <c r="H877" s="179"/>
    </row>
    <row r="878" spans="1:8" s="435" customFormat="1" ht="30.25" customHeight="1" x14ac:dyDescent="0.35">
      <c r="A878" s="195" t="s">
        <v>242</v>
      </c>
      <c r="B878" s="181" t="s">
        <v>1928</v>
      </c>
      <c r="C878" s="182" t="s">
        <v>147</v>
      </c>
      <c r="D878" s="204" t="s">
        <v>1535</v>
      </c>
      <c r="E878" s="210"/>
      <c r="F878" s="178" t="s">
        <v>173</v>
      </c>
      <c r="G878" s="170"/>
      <c r="H878" s="179"/>
    </row>
    <row r="879" spans="1:8" s="435" customFormat="1" ht="30.25" customHeight="1" x14ac:dyDescent="0.3">
      <c r="A879" s="195" t="s">
        <v>243</v>
      </c>
      <c r="B879" s="189" t="s">
        <v>350</v>
      </c>
      <c r="C879" s="182" t="s">
        <v>884</v>
      </c>
      <c r="D879" s="204"/>
      <c r="E879" s="210" t="s">
        <v>178</v>
      </c>
      <c r="F879" s="185">
        <v>20</v>
      </c>
      <c r="G879" s="186"/>
      <c r="H879" s="187">
        <f>ROUND(G879*F879,2)</f>
        <v>0</v>
      </c>
    </row>
    <row r="880" spans="1:8" s="435" customFormat="1" ht="30.25" customHeight="1" x14ac:dyDescent="0.3">
      <c r="A880" s="195" t="s">
        <v>244</v>
      </c>
      <c r="B880" s="189" t="s">
        <v>351</v>
      </c>
      <c r="C880" s="182" t="s">
        <v>885</v>
      </c>
      <c r="D880" s="204"/>
      <c r="E880" s="210" t="s">
        <v>178</v>
      </c>
      <c r="F880" s="185">
        <v>180</v>
      </c>
      <c r="G880" s="186"/>
      <c r="H880" s="187">
        <f>ROUND(G880*F880,2)</f>
        <v>0</v>
      </c>
    </row>
    <row r="881" spans="1:8" s="441" customFormat="1" ht="45" customHeight="1" thickBot="1" x14ac:dyDescent="0.35">
      <c r="A881" s="223"/>
      <c r="B881" s="219" t="str">
        <f>B847</f>
        <v>M</v>
      </c>
      <c r="C881" s="489" t="str">
        <f>C847</f>
        <v>TRANSIT IMPROVEMENTS: SHAFTESBURY BOULEVARD 200m NORTH OF STERLING LYON PARKWAY</v>
      </c>
      <c r="D881" s="490"/>
      <c r="E881" s="490"/>
      <c r="F881" s="491"/>
      <c r="G881" s="232" t="s">
        <v>1650</v>
      </c>
      <c r="H881" s="233">
        <f>SUM(H847:H880)</f>
        <v>0</v>
      </c>
    </row>
    <row r="882" spans="1:8" s="443" customFormat="1" ht="45" customHeight="1" thickTop="1" x14ac:dyDescent="0.3">
      <c r="A882" s="258"/>
      <c r="B882" s="172" t="s">
        <v>1929</v>
      </c>
      <c r="C882" s="492" t="s">
        <v>1930</v>
      </c>
      <c r="D882" s="493"/>
      <c r="E882" s="493"/>
      <c r="F882" s="494"/>
      <c r="G882" s="259"/>
      <c r="H882" s="260"/>
    </row>
    <row r="883" spans="1:8" ht="30.25" customHeight="1" x14ac:dyDescent="0.35">
      <c r="A883" s="163"/>
      <c r="B883" s="175"/>
      <c r="C883" s="176" t="s">
        <v>196</v>
      </c>
      <c r="D883" s="296"/>
      <c r="E883" s="297" t="s">
        <v>173</v>
      </c>
      <c r="F883" s="178" t="s">
        <v>173</v>
      </c>
      <c r="G883" s="170" t="s">
        <v>173</v>
      </c>
      <c r="H883" s="179"/>
    </row>
    <row r="884" spans="1:8" s="435" customFormat="1" ht="30.25" customHeight="1" x14ac:dyDescent="0.3">
      <c r="A884" s="188" t="s">
        <v>247</v>
      </c>
      <c r="B884" s="181" t="s">
        <v>1931</v>
      </c>
      <c r="C884" s="182" t="s">
        <v>93</v>
      </c>
      <c r="D884" s="204" t="s">
        <v>1294</v>
      </c>
      <c r="E884" s="210" t="s">
        <v>178</v>
      </c>
      <c r="F884" s="185">
        <v>230</v>
      </c>
      <c r="G884" s="186"/>
      <c r="H884" s="187">
        <f>ROUND(G884*F884,2)</f>
        <v>0</v>
      </c>
    </row>
    <row r="885" spans="1:8" s="435" customFormat="1" ht="30.25" customHeight="1" x14ac:dyDescent="0.35">
      <c r="A885" s="188" t="s">
        <v>249</v>
      </c>
      <c r="B885" s="181" t="s">
        <v>1932</v>
      </c>
      <c r="C885" s="182" t="s">
        <v>1077</v>
      </c>
      <c r="D885" s="204" t="s">
        <v>1294</v>
      </c>
      <c r="E885" s="210"/>
      <c r="F885" s="178" t="s">
        <v>173</v>
      </c>
      <c r="G885" s="170"/>
      <c r="H885" s="179"/>
    </row>
    <row r="886" spans="1:8" s="435" customFormat="1" ht="30.25" customHeight="1" x14ac:dyDescent="0.3">
      <c r="A886" s="188" t="s">
        <v>1096</v>
      </c>
      <c r="B886" s="189" t="s">
        <v>350</v>
      </c>
      <c r="C886" s="182" t="s">
        <v>1097</v>
      </c>
      <c r="D886" s="190" t="s">
        <v>173</v>
      </c>
      <c r="E886" s="184" t="s">
        <v>180</v>
      </c>
      <c r="F886" s="185">
        <v>220</v>
      </c>
      <c r="G886" s="186"/>
      <c r="H886" s="187">
        <f t="shared" ref="H886" si="80">ROUND(G886*F886,2)</f>
        <v>0</v>
      </c>
    </row>
    <row r="887" spans="1:8" s="435" customFormat="1" ht="30.25" customHeight="1" x14ac:dyDescent="0.35">
      <c r="A887" s="188" t="s">
        <v>250</v>
      </c>
      <c r="B887" s="181" t="s">
        <v>1933</v>
      </c>
      <c r="C887" s="182" t="s">
        <v>319</v>
      </c>
      <c r="D887" s="204" t="s">
        <v>1293</v>
      </c>
      <c r="E887" s="210"/>
      <c r="F887" s="178" t="s">
        <v>173</v>
      </c>
      <c r="G887" s="170"/>
      <c r="H887" s="179"/>
    </row>
    <row r="888" spans="1:8" s="435" customFormat="1" ht="45" customHeight="1" x14ac:dyDescent="0.3">
      <c r="A888" s="188" t="s">
        <v>1110</v>
      </c>
      <c r="B888" s="189" t="s">
        <v>350</v>
      </c>
      <c r="C888" s="182" t="s">
        <v>1111</v>
      </c>
      <c r="D888" s="190" t="s">
        <v>173</v>
      </c>
      <c r="E888" s="184" t="s">
        <v>179</v>
      </c>
      <c r="F888" s="185">
        <v>30</v>
      </c>
      <c r="G888" s="186"/>
      <c r="H888" s="187">
        <f t="shared" ref="H888" si="81">ROUND(G888*F888,2)</f>
        <v>0</v>
      </c>
    </row>
    <row r="889" spans="1:8" s="435" customFormat="1" ht="30.25" customHeight="1" x14ac:dyDescent="0.3">
      <c r="A889" s="180" t="s">
        <v>252</v>
      </c>
      <c r="B889" s="181" t="s">
        <v>1934</v>
      </c>
      <c r="C889" s="182" t="s">
        <v>108</v>
      </c>
      <c r="D889" s="204" t="s">
        <v>1293</v>
      </c>
      <c r="E889" s="210" t="s">
        <v>178</v>
      </c>
      <c r="F889" s="185">
        <v>770</v>
      </c>
      <c r="G889" s="186"/>
      <c r="H889" s="187">
        <f>ROUND(G889*F889,2)</f>
        <v>0</v>
      </c>
    </row>
    <row r="890" spans="1:8" s="435" customFormat="1" ht="30.25" customHeight="1" x14ac:dyDescent="0.35">
      <c r="A890" s="188" t="s">
        <v>259</v>
      </c>
      <c r="B890" s="181" t="s">
        <v>1935</v>
      </c>
      <c r="C890" s="182" t="s">
        <v>1123</v>
      </c>
      <c r="D890" s="204" t="s">
        <v>1124</v>
      </c>
      <c r="E890" s="210"/>
      <c r="F890" s="178" t="s">
        <v>173</v>
      </c>
      <c r="G890" s="170"/>
      <c r="H890" s="179"/>
    </row>
    <row r="891" spans="1:8" s="435" customFormat="1" ht="30.25" customHeight="1" x14ac:dyDescent="0.3">
      <c r="A891" s="188" t="s">
        <v>1127</v>
      </c>
      <c r="B891" s="189" t="s">
        <v>350</v>
      </c>
      <c r="C891" s="182" t="s">
        <v>1128</v>
      </c>
      <c r="D891" s="204" t="s">
        <v>173</v>
      </c>
      <c r="E891" s="210" t="s">
        <v>178</v>
      </c>
      <c r="F891" s="185">
        <v>230</v>
      </c>
      <c r="G891" s="186"/>
      <c r="H891" s="187">
        <f>ROUND(G891*F891,2)</f>
        <v>0</v>
      </c>
    </row>
    <row r="892" spans="1:8" s="435" customFormat="1" ht="30.25" customHeight="1" x14ac:dyDescent="0.35">
      <c r="A892" s="188" t="s">
        <v>1131</v>
      </c>
      <c r="B892" s="181" t="s">
        <v>1936</v>
      </c>
      <c r="C892" s="182" t="s">
        <v>728</v>
      </c>
      <c r="D892" s="204" t="s">
        <v>1132</v>
      </c>
      <c r="E892" s="210"/>
      <c r="F892" s="178" t="s">
        <v>173</v>
      </c>
      <c r="G892" s="170"/>
      <c r="H892" s="179"/>
    </row>
    <row r="893" spans="1:8" s="435" customFormat="1" ht="30.25" customHeight="1" x14ac:dyDescent="0.3">
      <c r="A893" s="188" t="s">
        <v>1133</v>
      </c>
      <c r="B893" s="189" t="s">
        <v>350</v>
      </c>
      <c r="C893" s="182" t="s">
        <v>1134</v>
      </c>
      <c r="D893" s="204" t="s">
        <v>173</v>
      </c>
      <c r="E893" s="210" t="s">
        <v>178</v>
      </c>
      <c r="F893" s="185">
        <v>230</v>
      </c>
      <c r="G893" s="186"/>
      <c r="H893" s="187">
        <f>ROUND(G893*F893,2)</f>
        <v>0</v>
      </c>
    </row>
    <row r="894" spans="1:8" s="435" customFormat="1" ht="30.25" customHeight="1" x14ac:dyDescent="0.3">
      <c r="A894" s="188" t="s">
        <v>496</v>
      </c>
      <c r="B894" s="181" t="s">
        <v>1937</v>
      </c>
      <c r="C894" s="199" t="s">
        <v>492</v>
      </c>
      <c r="D894" s="204" t="s">
        <v>589</v>
      </c>
      <c r="E894" s="184" t="s">
        <v>179</v>
      </c>
      <c r="F894" s="185">
        <v>80</v>
      </c>
      <c r="G894" s="186"/>
      <c r="H894" s="187">
        <f>ROUND(G894*F894,2)</f>
        <v>0</v>
      </c>
    </row>
    <row r="895" spans="1:8" s="435" customFormat="1" ht="45" customHeight="1" x14ac:dyDescent="0.3">
      <c r="A895" s="180" t="s">
        <v>497</v>
      </c>
      <c r="B895" s="181" t="s">
        <v>1938</v>
      </c>
      <c r="C895" s="199" t="s">
        <v>493</v>
      </c>
      <c r="D895" s="204" t="s">
        <v>589</v>
      </c>
      <c r="E895" s="184" t="s">
        <v>179</v>
      </c>
      <c r="F895" s="185">
        <v>120</v>
      </c>
      <c r="G895" s="186"/>
      <c r="H895" s="187">
        <f>ROUND(G895*F895,2)</f>
        <v>0</v>
      </c>
    </row>
    <row r="896" spans="1:8" s="435" customFormat="1" ht="30.25" customHeight="1" x14ac:dyDescent="0.35">
      <c r="A896" s="180" t="s">
        <v>498</v>
      </c>
      <c r="B896" s="181" t="s">
        <v>1939</v>
      </c>
      <c r="C896" s="199" t="s">
        <v>494</v>
      </c>
      <c r="D896" s="204" t="s">
        <v>589</v>
      </c>
      <c r="E896" s="184"/>
      <c r="F896" s="178" t="s">
        <v>173</v>
      </c>
      <c r="G896" s="170"/>
      <c r="H896" s="179"/>
    </row>
    <row r="897" spans="1:8" s="435" customFormat="1" ht="30.25" customHeight="1" x14ac:dyDescent="0.3">
      <c r="A897" s="188" t="s">
        <v>499</v>
      </c>
      <c r="B897" s="189" t="s">
        <v>350</v>
      </c>
      <c r="C897" s="199" t="s">
        <v>506</v>
      </c>
      <c r="D897" s="213"/>
      <c r="E897" s="184" t="s">
        <v>179</v>
      </c>
      <c r="F897" s="300">
        <v>80</v>
      </c>
      <c r="G897" s="186"/>
      <c r="H897" s="187">
        <f>ROUND(G897*F897,2)</f>
        <v>0</v>
      </c>
    </row>
    <row r="898" spans="1:8" ht="30.25" customHeight="1" x14ac:dyDescent="0.35">
      <c r="A898" s="163"/>
      <c r="B898" s="175"/>
      <c r="C898" s="234" t="s">
        <v>1665</v>
      </c>
      <c r="D898" s="296"/>
      <c r="E898" s="299"/>
      <c r="F898" s="178" t="s">
        <v>173</v>
      </c>
      <c r="G898" s="170"/>
      <c r="H898" s="179"/>
    </row>
    <row r="899" spans="1:8" s="435" customFormat="1" ht="30.25" customHeight="1" x14ac:dyDescent="0.35">
      <c r="A899" s="195" t="s">
        <v>371</v>
      </c>
      <c r="B899" s="181" t="s">
        <v>1940</v>
      </c>
      <c r="C899" s="182" t="s">
        <v>316</v>
      </c>
      <c r="D899" s="204" t="s">
        <v>1293</v>
      </c>
      <c r="E899" s="210"/>
      <c r="F899" s="178" t="s">
        <v>173</v>
      </c>
      <c r="G899" s="170"/>
      <c r="H899" s="179"/>
    </row>
    <row r="900" spans="1:8" s="435" customFormat="1" ht="30.25" customHeight="1" x14ac:dyDescent="0.3">
      <c r="A900" s="195" t="s">
        <v>442</v>
      </c>
      <c r="B900" s="189" t="s">
        <v>350</v>
      </c>
      <c r="C900" s="182" t="s">
        <v>317</v>
      </c>
      <c r="D900" s="204" t="s">
        <v>173</v>
      </c>
      <c r="E900" s="210" t="s">
        <v>178</v>
      </c>
      <c r="F900" s="185">
        <v>100</v>
      </c>
      <c r="G900" s="186"/>
      <c r="H900" s="187">
        <f>ROUND(G900*F900,2)</f>
        <v>0</v>
      </c>
    </row>
    <row r="901" spans="1:8" s="435" customFormat="1" ht="30.25" customHeight="1" x14ac:dyDescent="0.3">
      <c r="A901" s="195" t="s">
        <v>262</v>
      </c>
      <c r="B901" s="189" t="s">
        <v>351</v>
      </c>
      <c r="C901" s="182" t="s">
        <v>318</v>
      </c>
      <c r="D901" s="204" t="s">
        <v>173</v>
      </c>
      <c r="E901" s="210" t="s">
        <v>178</v>
      </c>
      <c r="F901" s="185">
        <v>115</v>
      </c>
      <c r="G901" s="186"/>
      <c r="H901" s="187">
        <f>ROUND(G901*F901,2)</f>
        <v>0</v>
      </c>
    </row>
    <row r="902" spans="1:8" s="435" customFormat="1" ht="30.25" customHeight="1" x14ac:dyDescent="0.35">
      <c r="A902" s="195" t="s">
        <v>301</v>
      </c>
      <c r="B902" s="181" t="s">
        <v>1941</v>
      </c>
      <c r="C902" s="182" t="s">
        <v>161</v>
      </c>
      <c r="D902" s="204" t="s">
        <v>920</v>
      </c>
      <c r="E902" s="210"/>
      <c r="F902" s="178" t="s">
        <v>173</v>
      </c>
      <c r="G902" s="170"/>
      <c r="H902" s="179"/>
    </row>
    <row r="903" spans="1:8" s="435" customFormat="1" ht="30.25" customHeight="1" x14ac:dyDescent="0.3">
      <c r="A903" s="195" t="s">
        <v>303</v>
      </c>
      <c r="B903" s="189" t="s">
        <v>350</v>
      </c>
      <c r="C903" s="182" t="s">
        <v>190</v>
      </c>
      <c r="D903" s="204" t="s">
        <v>173</v>
      </c>
      <c r="E903" s="210" t="s">
        <v>181</v>
      </c>
      <c r="F903" s="185">
        <v>10</v>
      </c>
      <c r="G903" s="186"/>
      <c r="H903" s="187">
        <f>ROUND(G903*F903,2)</f>
        <v>0</v>
      </c>
    </row>
    <row r="904" spans="1:8" s="435" customFormat="1" ht="30.25" customHeight="1" x14ac:dyDescent="0.35">
      <c r="A904" s="195" t="s">
        <v>304</v>
      </c>
      <c r="B904" s="181" t="s">
        <v>1942</v>
      </c>
      <c r="C904" s="182" t="s">
        <v>162</v>
      </c>
      <c r="D904" s="204" t="s">
        <v>920</v>
      </c>
      <c r="E904" s="210"/>
      <c r="F904" s="178" t="s">
        <v>173</v>
      </c>
      <c r="G904" s="170"/>
      <c r="H904" s="179"/>
    </row>
    <row r="905" spans="1:8" s="435" customFormat="1" ht="30.25" customHeight="1" x14ac:dyDescent="0.3">
      <c r="A905" s="195" t="s">
        <v>305</v>
      </c>
      <c r="B905" s="189" t="s">
        <v>350</v>
      </c>
      <c r="C905" s="182" t="s">
        <v>187</v>
      </c>
      <c r="D905" s="204" t="s">
        <v>173</v>
      </c>
      <c r="E905" s="210" t="s">
        <v>181</v>
      </c>
      <c r="F905" s="185">
        <v>200</v>
      </c>
      <c r="G905" s="186"/>
      <c r="H905" s="187">
        <f>ROUND(G905*F905,2)</f>
        <v>0</v>
      </c>
    </row>
    <row r="906" spans="1:8" s="435" customFormat="1" ht="30.25" customHeight="1" x14ac:dyDescent="0.35">
      <c r="A906" s="195" t="s">
        <v>791</v>
      </c>
      <c r="B906" s="181" t="s">
        <v>1943</v>
      </c>
      <c r="C906" s="182" t="s">
        <v>329</v>
      </c>
      <c r="D906" s="204" t="s">
        <v>6</v>
      </c>
      <c r="E906" s="210"/>
      <c r="F906" s="178" t="s">
        <v>173</v>
      </c>
      <c r="G906" s="170"/>
      <c r="H906" s="179"/>
    </row>
    <row r="907" spans="1:8" s="435" customFormat="1" ht="30.25" customHeight="1" x14ac:dyDescent="0.3">
      <c r="A907" s="195" t="s">
        <v>795</v>
      </c>
      <c r="B907" s="189" t="s">
        <v>350</v>
      </c>
      <c r="C907" s="182" t="s">
        <v>10</v>
      </c>
      <c r="D907" s="204" t="s">
        <v>173</v>
      </c>
      <c r="E907" s="210" t="s">
        <v>178</v>
      </c>
      <c r="F907" s="185">
        <v>210</v>
      </c>
      <c r="G907" s="186"/>
      <c r="H907" s="187">
        <f>ROUND(G907*F907,2)</f>
        <v>0</v>
      </c>
    </row>
    <row r="908" spans="1:8" s="435" customFormat="1" ht="30.25" customHeight="1" x14ac:dyDescent="0.35">
      <c r="A908" s="195" t="s">
        <v>798</v>
      </c>
      <c r="B908" s="181" t="s">
        <v>1944</v>
      </c>
      <c r="C908" s="182" t="s">
        <v>334</v>
      </c>
      <c r="D908" s="204" t="s">
        <v>1330</v>
      </c>
      <c r="E908" s="210"/>
      <c r="F908" s="178" t="s">
        <v>173</v>
      </c>
      <c r="G908" s="170"/>
      <c r="H908" s="179"/>
    </row>
    <row r="909" spans="1:8" s="435" customFormat="1" ht="30.25" customHeight="1" x14ac:dyDescent="0.3">
      <c r="A909" s="195" t="s">
        <v>910</v>
      </c>
      <c r="B909" s="189" t="s">
        <v>350</v>
      </c>
      <c r="C909" s="182" t="s">
        <v>1917</v>
      </c>
      <c r="D909" s="204" t="s">
        <v>397</v>
      </c>
      <c r="E909" s="210" t="s">
        <v>178</v>
      </c>
      <c r="F909" s="185">
        <v>170</v>
      </c>
      <c r="G909" s="186"/>
      <c r="H909" s="187">
        <f>ROUND(G909*F909,2)</f>
        <v>0</v>
      </c>
    </row>
    <row r="910" spans="1:8" s="435" customFormat="1" ht="45" customHeight="1" x14ac:dyDescent="0.3">
      <c r="A910" s="195" t="s">
        <v>898</v>
      </c>
      <c r="B910" s="189" t="s">
        <v>351</v>
      </c>
      <c r="C910" s="199" t="s">
        <v>1945</v>
      </c>
      <c r="D910" s="190" t="s">
        <v>173</v>
      </c>
      <c r="E910" s="184" t="s">
        <v>178</v>
      </c>
      <c r="F910" s="185">
        <v>110</v>
      </c>
      <c r="G910" s="186"/>
      <c r="H910" s="187">
        <f t="shared" ref="H910" si="82">ROUND(G910*F910,2)</f>
        <v>0</v>
      </c>
    </row>
    <row r="911" spans="1:8" s="435" customFormat="1" ht="30.25" customHeight="1" x14ac:dyDescent="0.35">
      <c r="A911" s="195" t="s">
        <v>814</v>
      </c>
      <c r="B911" s="181" t="s">
        <v>1946</v>
      </c>
      <c r="C911" s="199" t="s">
        <v>339</v>
      </c>
      <c r="D911" s="190" t="s">
        <v>917</v>
      </c>
      <c r="E911" s="184"/>
      <c r="F911" s="178" t="s">
        <v>173</v>
      </c>
      <c r="G911" s="170"/>
      <c r="H911" s="179"/>
    </row>
    <row r="912" spans="1:8" s="435" customFormat="1" ht="30.25" customHeight="1" x14ac:dyDescent="0.3">
      <c r="A912" s="195" t="s">
        <v>817</v>
      </c>
      <c r="B912" s="189" t="s">
        <v>350</v>
      </c>
      <c r="C912" s="199" t="s">
        <v>401</v>
      </c>
      <c r="D912" s="190" t="s">
        <v>173</v>
      </c>
      <c r="E912" s="184" t="s">
        <v>182</v>
      </c>
      <c r="F912" s="185">
        <v>5</v>
      </c>
      <c r="G912" s="186"/>
      <c r="H912" s="187">
        <f t="shared" ref="H912:H913" si="83">ROUND(G912*F912,2)</f>
        <v>0</v>
      </c>
    </row>
    <row r="913" spans="1:8" s="446" customFormat="1" ht="30.25" customHeight="1" x14ac:dyDescent="0.3">
      <c r="A913" s="195" t="s">
        <v>823</v>
      </c>
      <c r="B913" s="189" t="s">
        <v>351</v>
      </c>
      <c r="C913" s="199" t="s">
        <v>971</v>
      </c>
      <c r="D913" s="190"/>
      <c r="E913" s="184" t="s">
        <v>182</v>
      </c>
      <c r="F913" s="185">
        <v>5</v>
      </c>
      <c r="G913" s="186"/>
      <c r="H913" s="187">
        <f t="shared" si="83"/>
        <v>0</v>
      </c>
    </row>
    <row r="914" spans="1:8" s="435" customFormat="1" ht="30.25" customHeight="1" x14ac:dyDescent="0.35">
      <c r="A914" s="191"/>
      <c r="B914" s="202"/>
      <c r="C914" s="193" t="s">
        <v>720</v>
      </c>
      <c r="D914" s="301"/>
      <c r="E914" s="301"/>
      <c r="F914" s="178" t="s">
        <v>173</v>
      </c>
      <c r="G914" s="170"/>
      <c r="H914" s="179"/>
    </row>
    <row r="915" spans="1:8" s="435" customFormat="1" ht="45" customHeight="1" x14ac:dyDescent="0.35">
      <c r="A915" s="180" t="s">
        <v>209</v>
      </c>
      <c r="B915" s="181" t="s">
        <v>1947</v>
      </c>
      <c r="C915" s="182" t="s">
        <v>468</v>
      </c>
      <c r="D915" s="204" t="s">
        <v>1625</v>
      </c>
      <c r="E915" s="210"/>
      <c r="F915" s="178" t="s">
        <v>173</v>
      </c>
      <c r="G915" s="170"/>
      <c r="H915" s="179"/>
    </row>
    <row r="916" spans="1:8" s="435" customFormat="1" ht="45" customHeight="1" x14ac:dyDescent="0.3">
      <c r="A916" s="180" t="s">
        <v>457</v>
      </c>
      <c r="B916" s="189" t="s">
        <v>350</v>
      </c>
      <c r="C916" s="199" t="s">
        <v>1948</v>
      </c>
      <c r="D916" s="190" t="s">
        <v>173</v>
      </c>
      <c r="E916" s="184" t="s">
        <v>178</v>
      </c>
      <c r="F916" s="203">
        <v>150</v>
      </c>
      <c r="G916" s="186"/>
      <c r="H916" s="187">
        <f t="shared" ref="H916" si="84">ROUND(G916*F916,2)</f>
        <v>0</v>
      </c>
    </row>
    <row r="917" spans="1:8" s="435" customFormat="1" ht="30.25" customHeight="1" x14ac:dyDescent="0.35">
      <c r="A917" s="180" t="s">
        <v>380</v>
      </c>
      <c r="B917" s="181" t="s">
        <v>1949</v>
      </c>
      <c r="C917" s="182" t="s">
        <v>123</v>
      </c>
      <c r="D917" s="204" t="s">
        <v>1625</v>
      </c>
      <c r="E917" s="210"/>
      <c r="F917" s="178" t="s">
        <v>173</v>
      </c>
      <c r="G917" s="170"/>
      <c r="H917" s="179"/>
    </row>
    <row r="918" spans="1:8" s="435" customFormat="1" ht="60" customHeight="1" x14ac:dyDescent="0.3">
      <c r="A918" s="180" t="s">
        <v>1188</v>
      </c>
      <c r="B918" s="189" t="s">
        <v>350</v>
      </c>
      <c r="C918" s="199" t="s">
        <v>1275</v>
      </c>
      <c r="D918" s="190"/>
      <c r="E918" s="184" t="s">
        <v>178</v>
      </c>
      <c r="F918" s="203">
        <v>75</v>
      </c>
      <c r="G918" s="186"/>
      <c r="H918" s="187">
        <f t="shared" ref="H918" si="85">ROUND(G918*F918,2)</f>
        <v>0</v>
      </c>
    </row>
    <row r="919" spans="1:8" s="435" customFormat="1" ht="45" customHeight="1" x14ac:dyDescent="0.35">
      <c r="A919" s="180" t="s">
        <v>389</v>
      </c>
      <c r="B919" s="181" t="s">
        <v>1950</v>
      </c>
      <c r="C919" s="199" t="s">
        <v>366</v>
      </c>
      <c r="D919" s="190" t="s">
        <v>1625</v>
      </c>
      <c r="E919" s="184"/>
      <c r="F919" s="178" t="s">
        <v>173</v>
      </c>
      <c r="G919" s="170"/>
      <c r="H919" s="179"/>
    </row>
    <row r="920" spans="1:8" s="435" customFormat="1" ht="45" customHeight="1" x14ac:dyDescent="0.3">
      <c r="A920" s="180" t="s">
        <v>1197</v>
      </c>
      <c r="B920" s="189" t="s">
        <v>350</v>
      </c>
      <c r="C920" s="199" t="s">
        <v>1951</v>
      </c>
      <c r="D920" s="190" t="s">
        <v>576</v>
      </c>
      <c r="E920" s="184" t="s">
        <v>182</v>
      </c>
      <c r="F920" s="185">
        <v>60</v>
      </c>
      <c r="G920" s="186"/>
      <c r="H920" s="187">
        <f t="shared" ref="H920:H923" si="86">ROUND(G920*F920,2)</f>
        <v>0</v>
      </c>
    </row>
    <row r="921" spans="1:8" s="435" customFormat="1" ht="45" customHeight="1" x14ac:dyDescent="0.3">
      <c r="A921" s="180" t="s">
        <v>1199</v>
      </c>
      <c r="B921" s="189" t="s">
        <v>351</v>
      </c>
      <c r="C921" s="199" t="s">
        <v>1952</v>
      </c>
      <c r="D921" s="190" t="s">
        <v>348</v>
      </c>
      <c r="E921" s="184" t="s">
        <v>182</v>
      </c>
      <c r="F921" s="185">
        <v>60</v>
      </c>
      <c r="G921" s="186"/>
      <c r="H921" s="187">
        <f t="shared" si="86"/>
        <v>0</v>
      </c>
    </row>
    <row r="922" spans="1:8" s="435" customFormat="1" ht="60" customHeight="1" x14ac:dyDescent="0.3">
      <c r="A922" s="420" t="s">
        <v>1246</v>
      </c>
      <c r="B922" s="421" t="s">
        <v>352</v>
      </c>
      <c r="C922" s="422" t="s">
        <v>2018</v>
      </c>
      <c r="D922" s="423" t="s">
        <v>448</v>
      </c>
      <c r="E922" s="424" t="s">
        <v>182</v>
      </c>
      <c r="F922" s="425">
        <v>10</v>
      </c>
      <c r="G922" s="426"/>
      <c r="H922" s="427">
        <f t="shared" si="86"/>
        <v>0</v>
      </c>
    </row>
    <row r="923" spans="1:8" s="435" customFormat="1" ht="45" customHeight="1" x14ac:dyDescent="0.3">
      <c r="A923" s="420" t="s">
        <v>953</v>
      </c>
      <c r="B923" s="421" t="s">
        <v>353</v>
      </c>
      <c r="C923" s="422" t="s">
        <v>2019</v>
      </c>
      <c r="D923" s="423" t="s">
        <v>709</v>
      </c>
      <c r="E923" s="424" t="s">
        <v>182</v>
      </c>
      <c r="F923" s="428">
        <v>100</v>
      </c>
      <c r="G923" s="426"/>
      <c r="H923" s="427">
        <f t="shared" si="86"/>
        <v>0</v>
      </c>
    </row>
    <row r="924" spans="1:8" s="435" customFormat="1" ht="45" customHeight="1" x14ac:dyDescent="0.35">
      <c r="A924" s="180" t="s">
        <v>36</v>
      </c>
      <c r="B924" s="181" t="s">
        <v>1953</v>
      </c>
      <c r="C924" s="199" t="s">
        <v>404</v>
      </c>
      <c r="D924" s="204" t="s">
        <v>1629</v>
      </c>
      <c r="E924" s="207"/>
      <c r="F924" s="178" t="s">
        <v>173</v>
      </c>
      <c r="G924" s="170"/>
      <c r="H924" s="179"/>
    </row>
    <row r="925" spans="1:8" s="435" customFormat="1" ht="30.25" customHeight="1" x14ac:dyDescent="0.35">
      <c r="A925" s="180" t="s">
        <v>405</v>
      </c>
      <c r="B925" s="189" t="s">
        <v>350</v>
      </c>
      <c r="C925" s="182" t="s">
        <v>363</v>
      </c>
      <c r="D925" s="204"/>
      <c r="E925" s="210"/>
      <c r="F925" s="178" t="s">
        <v>173</v>
      </c>
      <c r="G925" s="170"/>
      <c r="H925" s="179"/>
    </row>
    <row r="926" spans="1:8" s="435" customFormat="1" ht="30.25" customHeight="1" x14ac:dyDescent="0.3">
      <c r="A926" s="180" t="s">
        <v>1597</v>
      </c>
      <c r="B926" s="196" t="s">
        <v>699</v>
      </c>
      <c r="C926" s="182" t="s">
        <v>1598</v>
      </c>
      <c r="D926" s="204"/>
      <c r="E926" s="210" t="s">
        <v>180</v>
      </c>
      <c r="F926" s="185">
        <v>35</v>
      </c>
      <c r="G926" s="186"/>
      <c r="H926" s="187">
        <f t="shared" ref="H926:H928" si="87">ROUND(G926*F926,2)</f>
        <v>0</v>
      </c>
    </row>
    <row r="927" spans="1:8" s="435" customFormat="1" ht="30.25" customHeight="1" x14ac:dyDescent="0.35">
      <c r="A927" s="180" t="s">
        <v>408</v>
      </c>
      <c r="B927" s="189" t="s">
        <v>351</v>
      </c>
      <c r="C927" s="182" t="s">
        <v>364</v>
      </c>
      <c r="D927" s="204"/>
      <c r="E927" s="210"/>
      <c r="F927" s="178" t="s">
        <v>173</v>
      </c>
      <c r="G927" s="170"/>
      <c r="H927" s="179"/>
    </row>
    <row r="928" spans="1:8" s="435" customFormat="1" ht="30.25" customHeight="1" x14ac:dyDescent="0.3">
      <c r="A928" s="180" t="s">
        <v>1604</v>
      </c>
      <c r="B928" s="196" t="s">
        <v>699</v>
      </c>
      <c r="C928" s="182" t="s">
        <v>1598</v>
      </c>
      <c r="D928" s="190"/>
      <c r="E928" s="184" t="s">
        <v>180</v>
      </c>
      <c r="F928" s="185">
        <v>15</v>
      </c>
      <c r="G928" s="186"/>
      <c r="H928" s="187">
        <f t="shared" si="87"/>
        <v>0</v>
      </c>
    </row>
    <row r="929" spans="1:8" ht="30.25" customHeight="1" x14ac:dyDescent="0.35">
      <c r="A929" s="163"/>
      <c r="B929" s="236"/>
      <c r="C929" s="234" t="s">
        <v>199</v>
      </c>
      <c r="D929" s="296"/>
      <c r="E929" s="298"/>
      <c r="F929" s="178" t="s">
        <v>173</v>
      </c>
      <c r="G929" s="170"/>
      <c r="H929" s="179"/>
    </row>
    <row r="930" spans="1:8" s="435" customFormat="1" ht="30.25" customHeight="1" x14ac:dyDescent="0.3">
      <c r="A930" s="180" t="s">
        <v>547</v>
      </c>
      <c r="B930" s="181" t="s">
        <v>1954</v>
      </c>
      <c r="C930" s="182" t="s">
        <v>98</v>
      </c>
      <c r="D930" s="204" t="s">
        <v>735</v>
      </c>
      <c r="E930" s="210" t="s">
        <v>182</v>
      </c>
      <c r="F930" s="203">
        <v>300</v>
      </c>
      <c r="G930" s="186"/>
      <c r="H930" s="187">
        <f>ROUND(G930*F930,2)</f>
        <v>0</v>
      </c>
    </row>
    <row r="931" spans="1:8" ht="30.25" customHeight="1" x14ac:dyDescent="0.35">
      <c r="A931" s="163"/>
      <c r="B931" s="238"/>
      <c r="C931" s="234" t="s">
        <v>201</v>
      </c>
      <c r="D931" s="296"/>
      <c r="E931" s="298"/>
      <c r="F931" s="178" t="s">
        <v>173</v>
      </c>
      <c r="G931" s="170"/>
      <c r="H931" s="179"/>
    </row>
    <row r="932" spans="1:8" s="435" customFormat="1" ht="30.25" customHeight="1" x14ac:dyDescent="0.3">
      <c r="A932" s="180" t="s">
        <v>237</v>
      </c>
      <c r="B932" s="181" t="s">
        <v>1955</v>
      </c>
      <c r="C932" s="182" t="s">
        <v>599</v>
      </c>
      <c r="D932" s="83" t="s">
        <v>1060</v>
      </c>
      <c r="E932" s="210" t="s">
        <v>181</v>
      </c>
      <c r="F932" s="203">
        <v>1</v>
      </c>
      <c r="G932" s="186"/>
      <c r="H932" s="187">
        <f t="shared" ref="H932:H933" si="88">ROUND(G932*F932,2)</f>
        <v>0</v>
      </c>
    </row>
    <row r="933" spans="1:8" s="435" customFormat="1" ht="30.25" customHeight="1" x14ac:dyDescent="0.3">
      <c r="A933" s="180" t="s">
        <v>459</v>
      </c>
      <c r="B933" s="244" t="s">
        <v>1956</v>
      </c>
      <c r="C933" s="245" t="s">
        <v>601</v>
      </c>
      <c r="D933" s="270" t="s">
        <v>1060</v>
      </c>
      <c r="E933" s="275" t="s">
        <v>181</v>
      </c>
      <c r="F933" s="248">
        <v>1</v>
      </c>
      <c r="G933" s="249"/>
      <c r="H933" s="250">
        <f t="shared" si="88"/>
        <v>0</v>
      </c>
    </row>
    <row r="934" spans="1:8" ht="30.25" customHeight="1" x14ac:dyDescent="0.35">
      <c r="A934" s="163"/>
      <c r="B934" s="175"/>
      <c r="C934" s="234" t="s">
        <v>202</v>
      </c>
      <c r="D934" s="296"/>
      <c r="E934" s="299"/>
      <c r="F934" s="178" t="s">
        <v>173</v>
      </c>
      <c r="G934" s="170"/>
      <c r="H934" s="179"/>
    </row>
    <row r="935" spans="1:8" s="435" customFormat="1" ht="30.25" customHeight="1" x14ac:dyDescent="0.35">
      <c r="A935" s="195" t="s">
        <v>242</v>
      </c>
      <c r="B935" s="181" t="s">
        <v>1957</v>
      </c>
      <c r="C935" s="182" t="s">
        <v>147</v>
      </c>
      <c r="D935" s="204" t="s">
        <v>1535</v>
      </c>
      <c r="E935" s="210"/>
      <c r="F935" s="178" t="s">
        <v>173</v>
      </c>
      <c r="G935" s="170"/>
      <c r="H935" s="179"/>
    </row>
    <row r="936" spans="1:8" s="435" customFormat="1" ht="30.25" customHeight="1" x14ac:dyDescent="0.3">
      <c r="A936" s="195" t="s">
        <v>243</v>
      </c>
      <c r="B936" s="189" t="s">
        <v>350</v>
      </c>
      <c r="C936" s="182" t="s">
        <v>884</v>
      </c>
      <c r="D936" s="204"/>
      <c r="E936" s="210" t="s">
        <v>178</v>
      </c>
      <c r="F936" s="185">
        <v>70</v>
      </c>
      <c r="G936" s="186"/>
      <c r="H936" s="187">
        <f>ROUND(G936*F936,2)</f>
        <v>0</v>
      </c>
    </row>
    <row r="937" spans="1:8" s="435" customFormat="1" ht="30.25" customHeight="1" x14ac:dyDescent="0.3">
      <c r="A937" s="195" t="s">
        <v>244</v>
      </c>
      <c r="B937" s="189" t="s">
        <v>351</v>
      </c>
      <c r="C937" s="182" t="s">
        <v>885</v>
      </c>
      <c r="D937" s="204"/>
      <c r="E937" s="210" t="s">
        <v>178</v>
      </c>
      <c r="F937" s="185">
        <v>700</v>
      </c>
      <c r="G937" s="186"/>
      <c r="H937" s="187">
        <f>ROUND(G937*F937,2)</f>
        <v>0</v>
      </c>
    </row>
    <row r="938" spans="1:8" ht="30.25" customHeight="1" x14ac:dyDescent="0.35">
      <c r="A938" s="163"/>
      <c r="B938" s="238"/>
      <c r="C938" s="234" t="s">
        <v>186</v>
      </c>
      <c r="D938" s="296"/>
      <c r="E938" s="298"/>
      <c r="F938" s="178" t="s">
        <v>173</v>
      </c>
      <c r="G938" s="170"/>
      <c r="H938" s="179"/>
    </row>
    <row r="939" spans="1:8" s="435" customFormat="1" ht="45" customHeight="1" x14ac:dyDescent="0.3">
      <c r="A939" s="180" t="s">
        <v>605</v>
      </c>
      <c r="B939" s="181" t="s">
        <v>1958</v>
      </c>
      <c r="C939" s="81" t="s">
        <v>1959</v>
      </c>
      <c r="D939" s="83" t="s">
        <v>1960</v>
      </c>
      <c r="E939" s="210" t="s">
        <v>181</v>
      </c>
      <c r="F939" s="203">
        <v>60</v>
      </c>
      <c r="G939" s="186"/>
      <c r="H939" s="187">
        <f t="shared" ref="H939" si="89">ROUND(G939*F939,2)</f>
        <v>0</v>
      </c>
    </row>
    <row r="940" spans="1:8" s="441" customFormat="1" ht="45" customHeight="1" thickBot="1" x14ac:dyDescent="0.35">
      <c r="A940" s="223"/>
      <c r="B940" s="219" t="s">
        <v>1929</v>
      </c>
      <c r="C940" s="495" t="str">
        <f>C882</f>
        <v>TRANSIT IMPROVEMENTS: STURGEON ROAD 100m SOUTH OF MURRAY PARK ROAD</v>
      </c>
      <c r="D940" s="496"/>
      <c r="E940" s="496"/>
      <c r="F940" s="497"/>
      <c r="G940" s="232" t="s">
        <v>1650</v>
      </c>
      <c r="H940" s="233">
        <f>SUM(H882:H939)</f>
        <v>0</v>
      </c>
    </row>
    <row r="941" spans="1:8" s="441" customFormat="1" ht="30.25" customHeight="1" thickTop="1" x14ac:dyDescent="0.35">
      <c r="A941" s="223"/>
      <c r="B941" s="498" t="s">
        <v>1961</v>
      </c>
      <c r="C941" s="499"/>
      <c r="D941" s="499"/>
      <c r="E941" s="499"/>
      <c r="F941" s="500"/>
      <c r="G941" s="294"/>
      <c r="H941" s="171"/>
    </row>
    <row r="942" spans="1:8" s="441" customFormat="1" ht="30.25" customHeight="1" x14ac:dyDescent="0.3">
      <c r="A942" s="223"/>
      <c r="B942" s="172" t="s">
        <v>1962</v>
      </c>
      <c r="C942" s="492" t="s">
        <v>1963</v>
      </c>
      <c r="D942" s="493"/>
      <c r="E942" s="493"/>
      <c r="F942" s="494"/>
      <c r="G942" s="302"/>
      <c r="H942" s="260"/>
    </row>
    <row r="943" spans="1:8" s="448" customFormat="1" ht="30.25" customHeight="1" x14ac:dyDescent="0.35">
      <c r="A943" s="303"/>
      <c r="B943" s="304"/>
      <c r="C943" s="305" t="s">
        <v>1964</v>
      </c>
      <c r="D943" s="306"/>
      <c r="E943" s="307" t="s">
        <v>173</v>
      </c>
      <c r="F943" s="178" t="s">
        <v>173</v>
      </c>
      <c r="G943" s="170" t="s">
        <v>173</v>
      </c>
      <c r="H943" s="179"/>
    </row>
    <row r="944" spans="1:8" s="449" customFormat="1" ht="30.25" customHeight="1" x14ac:dyDescent="0.35">
      <c r="A944" s="308" t="s">
        <v>231</v>
      </c>
      <c r="B944" s="309" t="s">
        <v>1965</v>
      </c>
      <c r="C944" s="310" t="s">
        <v>684</v>
      </c>
      <c r="D944" s="311" t="s">
        <v>11</v>
      </c>
      <c r="E944" s="312"/>
      <c r="F944" s="178" t="s">
        <v>173</v>
      </c>
      <c r="G944" s="170" t="s">
        <v>173</v>
      </c>
      <c r="H944" s="179"/>
    </row>
    <row r="945" spans="1:8" s="449" customFormat="1" ht="30.25" customHeight="1" x14ac:dyDescent="0.3">
      <c r="A945" s="308" t="s">
        <v>685</v>
      </c>
      <c r="B945" s="313" t="s">
        <v>350</v>
      </c>
      <c r="C945" s="310" t="s">
        <v>695</v>
      </c>
      <c r="D945" s="311"/>
      <c r="E945" s="312" t="s">
        <v>183</v>
      </c>
      <c r="F945" s="314">
        <v>0.7</v>
      </c>
      <c r="G945" s="315"/>
      <c r="H945" s="316">
        <f>ROUND(G945*F945,2)</f>
        <v>0</v>
      </c>
    </row>
    <row r="946" spans="1:8" s="449" customFormat="1" ht="30.25" customHeight="1" x14ac:dyDescent="0.35">
      <c r="A946" s="308"/>
      <c r="B946" s="309" t="s">
        <v>1966</v>
      </c>
      <c r="C946" s="317" t="s">
        <v>1967</v>
      </c>
      <c r="D946" s="318" t="s">
        <v>1607</v>
      </c>
      <c r="E946" s="312"/>
      <c r="F946" s="178" t="s">
        <v>173</v>
      </c>
      <c r="G946" s="170"/>
      <c r="H946" s="179"/>
    </row>
    <row r="947" spans="1:8" s="449" customFormat="1" ht="30.25" customHeight="1" x14ac:dyDescent="0.3">
      <c r="A947" s="308"/>
      <c r="B947" s="313" t="s">
        <v>350</v>
      </c>
      <c r="C947" s="310" t="s">
        <v>1968</v>
      </c>
      <c r="D947" s="311"/>
      <c r="E947" s="312" t="s">
        <v>181</v>
      </c>
      <c r="F947" s="319">
        <v>1</v>
      </c>
      <c r="G947" s="315"/>
      <c r="H947" s="316">
        <f t="shared" ref="H947" si="90">ROUND(G947*F947,2)</f>
        <v>0</v>
      </c>
    </row>
    <row r="948" spans="1:8" s="450" customFormat="1" ht="30.25" customHeight="1" x14ac:dyDescent="0.35">
      <c r="A948" s="303"/>
      <c r="B948" s="304"/>
      <c r="C948" s="305" t="s">
        <v>1969</v>
      </c>
      <c r="D948" s="306"/>
      <c r="E948" s="307" t="s">
        <v>173</v>
      </c>
      <c r="F948" s="178" t="s">
        <v>173</v>
      </c>
      <c r="G948" s="170"/>
      <c r="H948" s="179"/>
    </row>
    <row r="949" spans="1:8" s="451" customFormat="1" ht="30.25" customHeight="1" x14ac:dyDescent="0.35">
      <c r="A949" s="308" t="s">
        <v>61</v>
      </c>
      <c r="B949" s="309" t="s">
        <v>1970</v>
      </c>
      <c r="C949" s="310" t="s">
        <v>597</v>
      </c>
      <c r="D949" s="311" t="s">
        <v>11</v>
      </c>
      <c r="E949" s="312"/>
      <c r="F949" s="178" t="s">
        <v>173</v>
      </c>
      <c r="G949" s="170"/>
      <c r="H949" s="179"/>
    </row>
    <row r="950" spans="1:8" s="451" customFormat="1" ht="30.25" customHeight="1" x14ac:dyDescent="0.35">
      <c r="A950" s="320" t="s">
        <v>1016</v>
      </c>
      <c r="B950" s="313" t="s">
        <v>350</v>
      </c>
      <c r="C950" s="310" t="s">
        <v>1971</v>
      </c>
      <c r="D950" s="311"/>
      <c r="E950" s="312"/>
      <c r="F950" s="178" t="s">
        <v>173</v>
      </c>
      <c r="G950" s="170"/>
      <c r="H950" s="179"/>
    </row>
    <row r="951" spans="1:8" s="451" customFormat="1" ht="30.25" customHeight="1" x14ac:dyDescent="0.3">
      <c r="A951" s="320" t="s">
        <v>1017</v>
      </c>
      <c r="B951" s="321" t="s">
        <v>699</v>
      </c>
      <c r="C951" s="322" t="s">
        <v>1972</v>
      </c>
      <c r="D951" s="323"/>
      <c r="E951" s="324" t="s">
        <v>181</v>
      </c>
      <c r="F951" s="319">
        <v>1</v>
      </c>
      <c r="G951" s="315"/>
      <c r="H951" s="316">
        <f>ROUND(G951*F951,2)</f>
        <v>0</v>
      </c>
    </row>
    <row r="952" spans="1:8" s="451" customFormat="1" ht="30.25" customHeight="1" x14ac:dyDescent="0.35">
      <c r="A952" s="308" t="s">
        <v>1000</v>
      </c>
      <c r="B952" s="309" t="s">
        <v>1973</v>
      </c>
      <c r="C952" s="325" t="s">
        <v>1974</v>
      </c>
      <c r="D952" s="326" t="s">
        <v>1975</v>
      </c>
      <c r="E952" s="324"/>
      <c r="F952" s="178" t="s">
        <v>173</v>
      </c>
      <c r="G952" s="170"/>
      <c r="H952" s="179"/>
    </row>
    <row r="953" spans="1:8" s="451" customFormat="1" ht="30.25" customHeight="1" x14ac:dyDescent="0.3">
      <c r="A953" s="320" t="s">
        <v>1034</v>
      </c>
      <c r="B953" s="313" t="s">
        <v>350</v>
      </c>
      <c r="C953" s="310" t="s">
        <v>1971</v>
      </c>
      <c r="D953" s="323"/>
      <c r="E953" s="324" t="s">
        <v>182</v>
      </c>
      <c r="F953" s="319">
        <v>30</v>
      </c>
      <c r="G953" s="315"/>
      <c r="H953" s="316">
        <f t="shared" ref="H953" si="91">ROUND(G953*F953,2)</f>
        <v>0</v>
      </c>
    </row>
    <row r="954" spans="1:8" s="448" customFormat="1" ht="30.25" customHeight="1" x14ac:dyDescent="0.35">
      <c r="A954" s="303"/>
      <c r="B954" s="304"/>
      <c r="C954" s="305" t="s">
        <v>1976</v>
      </c>
      <c r="D954" s="306"/>
      <c r="E954" s="307" t="s">
        <v>173</v>
      </c>
      <c r="F954" s="178" t="s">
        <v>173</v>
      </c>
      <c r="G954" s="170"/>
      <c r="H954" s="179"/>
    </row>
    <row r="955" spans="1:8" s="449" customFormat="1" ht="30.25" customHeight="1" x14ac:dyDescent="0.35">
      <c r="A955" s="308" t="s">
        <v>231</v>
      </c>
      <c r="B955" s="309" t="s">
        <v>1977</v>
      </c>
      <c r="C955" s="310" t="s">
        <v>684</v>
      </c>
      <c r="D955" s="311" t="s">
        <v>11</v>
      </c>
      <c r="E955" s="312"/>
      <c r="F955" s="178" t="s">
        <v>173</v>
      </c>
      <c r="G955" s="170"/>
      <c r="H955" s="179"/>
    </row>
    <row r="956" spans="1:8" s="449" customFormat="1" ht="30.25" customHeight="1" x14ac:dyDescent="0.3">
      <c r="A956" s="308" t="s">
        <v>685</v>
      </c>
      <c r="B956" s="313" t="s">
        <v>350</v>
      </c>
      <c r="C956" s="310" t="s">
        <v>695</v>
      </c>
      <c r="D956" s="311"/>
      <c r="E956" s="312" t="s">
        <v>183</v>
      </c>
      <c r="F956" s="314">
        <v>0.7</v>
      </c>
      <c r="G956" s="315"/>
      <c r="H956" s="316">
        <f>ROUND(G956*F956,2)</f>
        <v>0</v>
      </c>
    </row>
    <row r="957" spans="1:8" s="449" customFormat="1" ht="30.25" customHeight="1" x14ac:dyDescent="0.35">
      <c r="A957" s="308"/>
      <c r="B957" s="327" t="s">
        <v>1978</v>
      </c>
      <c r="C957" s="310" t="s">
        <v>1979</v>
      </c>
      <c r="D957" s="311" t="s">
        <v>11</v>
      </c>
      <c r="E957" s="312"/>
      <c r="F957" s="178" t="s">
        <v>173</v>
      </c>
      <c r="G957" s="170"/>
      <c r="H957" s="179"/>
    </row>
    <row r="958" spans="1:8" s="449" customFormat="1" ht="30.25" customHeight="1" x14ac:dyDescent="0.3">
      <c r="A958" s="308"/>
      <c r="B958" s="328" t="s">
        <v>350</v>
      </c>
      <c r="C958" s="310" t="s">
        <v>1980</v>
      </c>
      <c r="D958" s="311"/>
      <c r="E958" s="312" t="s">
        <v>183</v>
      </c>
      <c r="F958" s="314">
        <v>0.5</v>
      </c>
      <c r="G958" s="315"/>
      <c r="H958" s="316">
        <f>ROUND(G958*F958,2)</f>
        <v>0</v>
      </c>
    </row>
    <row r="959" spans="1:8" s="449" customFormat="1" ht="30.25" customHeight="1" x14ac:dyDescent="0.35">
      <c r="A959" s="308"/>
      <c r="B959" s="327" t="s">
        <v>1981</v>
      </c>
      <c r="C959" s="317" t="s">
        <v>1967</v>
      </c>
      <c r="D959" s="318" t="s">
        <v>1607</v>
      </c>
      <c r="E959" s="312"/>
      <c r="F959" s="178" t="s">
        <v>173</v>
      </c>
      <c r="G959" s="170"/>
      <c r="H959" s="179"/>
    </row>
    <row r="960" spans="1:8" s="449" customFormat="1" ht="30.25" customHeight="1" x14ac:dyDescent="0.3">
      <c r="A960" s="308"/>
      <c r="B960" s="328" t="s">
        <v>350</v>
      </c>
      <c r="C960" s="310" t="s">
        <v>1968</v>
      </c>
      <c r="D960" s="311"/>
      <c r="E960" s="312" t="s">
        <v>181</v>
      </c>
      <c r="F960" s="319">
        <v>1</v>
      </c>
      <c r="G960" s="315"/>
      <c r="H960" s="316">
        <f t="shared" ref="H960" si="92">ROUND(G960*F960,2)</f>
        <v>0</v>
      </c>
    </row>
    <row r="961" spans="1:8" s="450" customFormat="1" ht="30.25" customHeight="1" x14ac:dyDescent="0.35">
      <c r="A961" s="303"/>
      <c r="B961" s="329"/>
      <c r="C961" s="330" t="s">
        <v>1982</v>
      </c>
      <c r="D961" s="306"/>
      <c r="E961" s="307" t="s">
        <v>173</v>
      </c>
      <c r="F961" s="178" t="s">
        <v>173</v>
      </c>
      <c r="G961" s="170"/>
      <c r="H961" s="179"/>
    </row>
    <row r="962" spans="1:8" s="451" customFormat="1" ht="30.25" customHeight="1" x14ac:dyDescent="0.35">
      <c r="A962" s="308" t="s">
        <v>61</v>
      </c>
      <c r="B962" s="327" t="s">
        <v>1983</v>
      </c>
      <c r="C962" s="331" t="s">
        <v>597</v>
      </c>
      <c r="D962" s="332" t="s">
        <v>11</v>
      </c>
      <c r="E962" s="333"/>
      <c r="F962" s="178" t="s">
        <v>173</v>
      </c>
      <c r="G962" s="170"/>
      <c r="H962" s="179"/>
    </row>
    <row r="963" spans="1:8" s="451" customFormat="1" ht="30.25" customHeight="1" x14ac:dyDescent="0.35">
      <c r="A963" s="320" t="s">
        <v>1016</v>
      </c>
      <c r="B963" s="328" t="s">
        <v>350</v>
      </c>
      <c r="C963" s="331" t="s">
        <v>1984</v>
      </c>
      <c r="D963" s="332"/>
      <c r="E963" s="333"/>
      <c r="F963" s="178" t="s">
        <v>173</v>
      </c>
      <c r="G963" s="170"/>
      <c r="H963" s="179"/>
    </row>
    <row r="964" spans="1:8" s="451" customFormat="1" ht="30.25" customHeight="1" x14ac:dyDescent="0.3">
      <c r="A964" s="320" t="s">
        <v>1017</v>
      </c>
      <c r="B964" s="334" t="s">
        <v>699</v>
      </c>
      <c r="C964" s="335" t="s">
        <v>1972</v>
      </c>
      <c r="D964" s="336"/>
      <c r="E964" s="337" t="s">
        <v>181</v>
      </c>
      <c r="F964" s="338">
        <v>1</v>
      </c>
      <c r="G964" s="339"/>
      <c r="H964" s="340">
        <f>ROUND(G964*F964,2)</f>
        <v>0</v>
      </c>
    </row>
    <row r="965" spans="1:8" s="451" customFormat="1" ht="45" customHeight="1" x14ac:dyDescent="0.35">
      <c r="A965" s="320" t="s">
        <v>84</v>
      </c>
      <c r="B965" s="341" t="s">
        <v>1985</v>
      </c>
      <c r="C965" s="342" t="s">
        <v>726</v>
      </c>
      <c r="D965" s="343" t="s">
        <v>11</v>
      </c>
      <c r="E965" s="337"/>
      <c r="F965" s="178" t="s">
        <v>173</v>
      </c>
      <c r="G965" s="170"/>
      <c r="H965" s="179"/>
    </row>
    <row r="966" spans="1:8" s="451" customFormat="1" ht="30.25" customHeight="1" x14ac:dyDescent="0.3">
      <c r="A966" s="320" t="s">
        <v>85</v>
      </c>
      <c r="B966" s="344" t="s">
        <v>350</v>
      </c>
      <c r="C966" s="342" t="s">
        <v>887</v>
      </c>
      <c r="D966" s="343"/>
      <c r="E966" s="337" t="s">
        <v>181</v>
      </c>
      <c r="F966" s="338">
        <v>1</v>
      </c>
      <c r="G966" s="339"/>
      <c r="H966" s="340">
        <f>ROUND(G966*F966,2)</f>
        <v>0</v>
      </c>
    </row>
    <row r="967" spans="1:8" s="451" customFormat="1" ht="30.25" customHeight="1" x14ac:dyDescent="0.35">
      <c r="A967" s="308" t="s">
        <v>1000</v>
      </c>
      <c r="B967" s="327" t="s">
        <v>1986</v>
      </c>
      <c r="C967" s="345" t="s">
        <v>1974</v>
      </c>
      <c r="D967" s="346" t="s">
        <v>1975</v>
      </c>
      <c r="E967" s="337"/>
      <c r="F967" s="178" t="s">
        <v>173</v>
      </c>
      <c r="G967" s="170"/>
      <c r="H967" s="179"/>
    </row>
    <row r="968" spans="1:8" s="451" customFormat="1" ht="30.25" customHeight="1" x14ac:dyDescent="0.3">
      <c r="A968" s="320" t="s">
        <v>1034</v>
      </c>
      <c r="B968" s="328" t="s">
        <v>350</v>
      </c>
      <c r="C968" s="331" t="s">
        <v>1984</v>
      </c>
      <c r="D968" s="336"/>
      <c r="E968" s="337" t="s">
        <v>182</v>
      </c>
      <c r="F968" s="338">
        <v>78</v>
      </c>
      <c r="G968" s="339"/>
      <c r="H968" s="340">
        <f t="shared" ref="H968" si="93">ROUND(G968*F968,2)</f>
        <v>0</v>
      </c>
    </row>
    <row r="969" spans="1:8" s="441" customFormat="1" ht="30.25" customHeight="1" thickBot="1" x14ac:dyDescent="0.35">
      <c r="A969" s="223"/>
      <c r="B969" s="219" t="str">
        <f>B942</f>
        <v>O</v>
      </c>
      <c r="C969" s="495" t="str">
        <f>C942</f>
        <v>WATER AND WASTE WORK</v>
      </c>
      <c r="D969" s="496"/>
      <c r="E969" s="496"/>
      <c r="F969" s="497"/>
      <c r="G969" s="232" t="s">
        <v>1650</v>
      </c>
      <c r="H969" s="233">
        <f>SUM(H942:H968)</f>
        <v>0</v>
      </c>
    </row>
    <row r="970" spans="1:8" s="441" customFormat="1" ht="44.5" customHeight="1" thickTop="1" x14ac:dyDescent="0.35">
      <c r="A970" s="223"/>
      <c r="B970" s="501" t="s">
        <v>1987</v>
      </c>
      <c r="C970" s="502"/>
      <c r="D970" s="502"/>
      <c r="E970" s="502"/>
      <c r="F970" s="502"/>
      <c r="G970" s="503"/>
      <c r="H970" s="171"/>
    </row>
    <row r="971" spans="1:8" s="441" customFormat="1" ht="30.25" customHeight="1" x14ac:dyDescent="0.3">
      <c r="A971" s="223"/>
      <c r="B971" s="172" t="s">
        <v>1988</v>
      </c>
      <c r="C971" s="492" t="s">
        <v>1989</v>
      </c>
      <c r="D971" s="493"/>
      <c r="E971" s="493"/>
      <c r="F971" s="494"/>
      <c r="G971" s="302"/>
      <c r="H971" s="260"/>
    </row>
    <row r="972" spans="1:8" s="441" customFormat="1" ht="84.25" customHeight="1" x14ac:dyDescent="0.3">
      <c r="A972" s="223"/>
      <c r="B972" s="347" t="s">
        <v>1990</v>
      </c>
      <c r="C972" s="348" t="s">
        <v>1991</v>
      </c>
      <c r="D972" s="349" t="s">
        <v>1342</v>
      </c>
      <c r="E972" s="350" t="s">
        <v>181</v>
      </c>
      <c r="F972" s="351">
        <v>8</v>
      </c>
      <c r="G972" s="352"/>
      <c r="H972" s="353">
        <f t="shared" ref="H972:H979" si="94">ROUND(G972*F972,2)</f>
        <v>0</v>
      </c>
    </row>
    <row r="973" spans="1:8" s="441" customFormat="1" ht="60" customHeight="1" x14ac:dyDescent="0.3">
      <c r="A973" s="223"/>
      <c r="B973" s="347" t="s">
        <v>1992</v>
      </c>
      <c r="C973" s="348" t="s">
        <v>1993</v>
      </c>
      <c r="D973" s="349" t="s">
        <v>1342</v>
      </c>
      <c r="E973" s="350" t="s">
        <v>1994</v>
      </c>
      <c r="F973" s="351">
        <v>390</v>
      </c>
      <c r="G973" s="352"/>
      <c r="H973" s="353">
        <f t="shared" si="94"/>
        <v>0</v>
      </c>
    </row>
    <row r="974" spans="1:8" s="441" customFormat="1" ht="60" customHeight="1" x14ac:dyDescent="0.3">
      <c r="A974" s="223"/>
      <c r="B974" s="347" t="s">
        <v>1995</v>
      </c>
      <c r="C974" s="348" t="s">
        <v>1996</v>
      </c>
      <c r="D974" s="349" t="s">
        <v>1342</v>
      </c>
      <c r="E974" s="350" t="s">
        <v>181</v>
      </c>
      <c r="F974" s="351">
        <v>8</v>
      </c>
      <c r="G974" s="352"/>
      <c r="H974" s="353">
        <f t="shared" si="94"/>
        <v>0</v>
      </c>
    </row>
    <row r="975" spans="1:8" s="441" customFormat="1" ht="112.75" customHeight="1" x14ac:dyDescent="0.3">
      <c r="A975" s="223"/>
      <c r="B975" s="347" t="s">
        <v>1997</v>
      </c>
      <c r="C975" s="348" t="s">
        <v>1998</v>
      </c>
      <c r="D975" s="349" t="s">
        <v>1342</v>
      </c>
      <c r="E975" s="350" t="s">
        <v>181</v>
      </c>
      <c r="F975" s="351">
        <v>3</v>
      </c>
      <c r="G975" s="352"/>
      <c r="H975" s="353">
        <f t="shared" si="94"/>
        <v>0</v>
      </c>
    </row>
    <row r="976" spans="1:8" s="441" customFormat="1" ht="53.15" customHeight="1" x14ac:dyDescent="0.3">
      <c r="A976" s="223"/>
      <c r="B976" s="347" t="s">
        <v>1999</v>
      </c>
      <c r="C976" s="348" t="s">
        <v>2000</v>
      </c>
      <c r="D976" s="349" t="s">
        <v>1342</v>
      </c>
      <c r="E976" s="350" t="s">
        <v>181</v>
      </c>
      <c r="F976" s="351">
        <v>12</v>
      </c>
      <c r="G976" s="352"/>
      <c r="H976" s="353">
        <f t="shared" si="94"/>
        <v>0</v>
      </c>
    </row>
    <row r="977" spans="1:8" s="441" customFormat="1" ht="70" customHeight="1" x14ac:dyDescent="0.3">
      <c r="A977" s="223"/>
      <c r="B977" s="347" t="s">
        <v>2001</v>
      </c>
      <c r="C977" s="348" t="s">
        <v>2002</v>
      </c>
      <c r="D977" s="349" t="s">
        <v>1342</v>
      </c>
      <c r="E977" s="350" t="s">
        <v>181</v>
      </c>
      <c r="F977" s="351">
        <v>11</v>
      </c>
      <c r="G977" s="352"/>
      <c r="H977" s="353">
        <f t="shared" si="94"/>
        <v>0</v>
      </c>
    </row>
    <row r="978" spans="1:8" s="441" customFormat="1" ht="56.5" customHeight="1" x14ac:dyDescent="0.3">
      <c r="A978" s="223"/>
      <c r="B978" s="347" t="s">
        <v>2003</v>
      </c>
      <c r="C978" s="348" t="s">
        <v>2004</v>
      </c>
      <c r="D978" s="349" t="s">
        <v>1342</v>
      </c>
      <c r="E978" s="350" t="s">
        <v>181</v>
      </c>
      <c r="F978" s="351">
        <v>11</v>
      </c>
      <c r="G978" s="352"/>
      <c r="H978" s="353">
        <f t="shared" si="94"/>
        <v>0</v>
      </c>
    </row>
    <row r="979" spans="1:8" s="441" customFormat="1" ht="53.9" customHeight="1" x14ac:dyDescent="0.3">
      <c r="A979" s="223"/>
      <c r="B979" s="347" t="s">
        <v>2005</v>
      </c>
      <c r="C979" s="348" t="s">
        <v>2006</v>
      </c>
      <c r="D979" s="349" t="s">
        <v>1342</v>
      </c>
      <c r="E979" s="350" t="s">
        <v>181</v>
      </c>
      <c r="F979" s="351">
        <v>4</v>
      </c>
      <c r="G979" s="352"/>
      <c r="H979" s="353">
        <f t="shared" si="94"/>
        <v>0</v>
      </c>
    </row>
    <row r="980" spans="1:8" s="441" customFormat="1" ht="30.25" customHeight="1" thickBot="1" x14ac:dyDescent="0.35">
      <c r="A980" s="223"/>
      <c r="B980" s="219" t="str">
        <f>B971</f>
        <v>P</v>
      </c>
      <c r="C980" s="495" t="str">
        <f>C971</f>
        <v>STREET LIGHTING INSTALLATION AND ASSOCIATED WORK</v>
      </c>
      <c r="D980" s="496"/>
      <c r="E980" s="496"/>
      <c r="F980" s="497"/>
      <c r="G980" s="232" t="s">
        <v>1650</v>
      </c>
      <c r="H980" s="233">
        <f>SUM(H971:H979)</f>
        <v>0</v>
      </c>
    </row>
    <row r="981" spans="1:8" s="452" customFormat="1" ht="30.25" customHeight="1" thickTop="1" x14ac:dyDescent="0.3">
      <c r="A981" s="354"/>
      <c r="B981" s="355" t="s">
        <v>2007</v>
      </c>
      <c r="C981" s="504" t="s">
        <v>2008</v>
      </c>
      <c r="D981" s="505"/>
      <c r="E981" s="505"/>
      <c r="F981" s="506"/>
      <c r="G981" s="354"/>
      <c r="H981" s="356"/>
    </row>
    <row r="982" spans="1:8" s="453" customFormat="1" ht="30.25" customHeight="1" x14ac:dyDescent="0.35">
      <c r="A982" s="357" t="s">
        <v>1233</v>
      </c>
      <c r="B982" s="347" t="s">
        <v>2009</v>
      </c>
      <c r="C982" s="348" t="s">
        <v>2010</v>
      </c>
      <c r="D982" s="270" t="s">
        <v>2011</v>
      </c>
      <c r="E982" s="350" t="s">
        <v>2012</v>
      </c>
      <c r="F982" s="358">
        <v>1</v>
      </c>
      <c r="G982" s="359"/>
      <c r="H982" s="360">
        <f>ROUND(G982*F982,2)</f>
        <v>0</v>
      </c>
    </row>
    <row r="983" spans="1:8" s="452" customFormat="1" ht="30.25" customHeight="1" thickBot="1" x14ac:dyDescent="0.35">
      <c r="A983" s="361"/>
      <c r="B983" s="362" t="str">
        <f>B981</f>
        <v>Q</v>
      </c>
      <c r="C983" s="507" t="str">
        <f>C981</f>
        <v>MOBILIZATION /DEMOBILIZATION</v>
      </c>
      <c r="D983" s="508"/>
      <c r="E983" s="508"/>
      <c r="F983" s="509"/>
      <c r="G983" s="363" t="s">
        <v>1650</v>
      </c>
      <c r="H983" s="364">
        <f>SUM(H981:H982)</f>
        <v>0</v>
      </c>
    </row>
    <row r="984" spans="1:8" ht="30" customHeight="1" thickTop="1" x14ac:dyDescent="0.4">
      <c r="A984" s="163"/>
      <c r="B984" s="365"/>
      <c r="C984" s="366" t="s">
        <v>2013</v>
      </c>
      <c r="D984" s="367"/>
      <c r="E984" s="367"/>
      <c r="F984" s="367"/>
      <c r="G984" s="367"/>
      <c r="H984" s="368"/>
    </row>
    <row r="985" spans="1:8" s="434" customFormat="1" ht="30" customHeight="1" x14ac:dyDescent="0.35">
      <c r="A985" s="369"/>
      <c r="B985" s="487" t="str">
        <f>B7</f>
        <v>PART 1      CITY FUNDED WORK</v>
      </c>
      <c r="C985" s="488"/>
      <c r="D985" s="488"/>
      <c r="E985" s="488"/>
      <c r="F985" s="488"/>
      <c r="G985" s="370"/>
      <c r="H985" s="371"/>
    </row>
    <row r="986" spans="1:8" s="454" customFormat="1" ht="45" customHeight="1" thickBot="1" x14ac:dyDescent="0.4">
      <c r="A986" s="372"/>
      <c r="B986" s="373" t="str">
        <f>B8</f>
        <v>A</v>
      </c>
      <c r="C986" s="478" t="str">
        <f>C8</f>
        <v>ASPHALT RECONSTRUCTION:  BLOSSOM BAY FROM McDOWELL DRIVE TO McDOWELL DRIVE</v>
      </c>
      <c r="D986" s="479"/>
      <c r="E986" s="479"/>
      <c r="F986" s="480"/>
      <c r="G986" s="374" t="s">
        <v>1650</v>
      </c>
      <c r="H986" s="375">
        <f>H94</f>
        <v>0</v>
      </c>
    </row>
    <row r="987" spans="1:8" s="455" customFormat="1" ht="45" customHeight="1" thickTop="1" thickBot="1" x14ac:dyDescent="0.4">
      <c r="A987" s="376"/>
      <c r="B987" s="377" t="str">
        <f>B95</f>
        <v>B</v>
      </c>
      <c r="C987" s="481" t="str">
        <f>C95</f>
        <v>PAVEMENT REHABILITATION:  WESTLUND WAY FROM OAKDALE DRIVE TO McDOWELL DRIVE</v>
      </c>
      <c r="D987" s="482"/>
      <c r="E987" s="482"/>
      <c r="F987" s="483"/>
      <c r="G987" s="378" t="s">
        <v>1650</v>
      </c>
      <c r="H987" s="379">
        <f>H170</f>
        <v>0</v>
      </c>
    </row>
    <row r="988" spans="1:8" s="455" customFormat="1" ht="45" customHeight="1" thickTop="1" thickBot="1" x14ac:dyDescent="0.4">
      <c r="A988" s="380"/>
      <c r="B988" s="377" t="str">
        <f>B171</f>
        <v>C</v>
      </c>
      <c r="C988" s="481" t="str">
        <f>C171</f>
        <v>THIN BITUMINOUS OVERLAY:  McDOWELL DRIVE FROM OAKDALE DRIVE TO WESTLUND WAY</v>
      </c>
      <c r="D988" s="482"/>
      <c r="E988" s="482"/>
      <c r="F988" s="483"/>
      <c r="G988" s="378" t="s">
        <v>1650</v>
      </c>
      <c r="H988" s="379">
        <f>H225</f>
        <v>0</v>
      </c>
    </row>
    <row r="989" spans="1:8" s="456" customFormat="1" ht="45" customHeight="1" thickTop="1" thickBot="1" x14ac:dyDescent="0.4">
      <c r="A989" s="381"/>
      <c r="B989" s="382" t="str">
        <f>B226</f>
        <v>D</v>
      </c>
      <c r="C989" s="484" t="str">
        <f>C261</f>
        <v>THIN BITUMINOUS OVERLAY:  ALENBROOK BAY (NORTH LEG) FROM END TO OAKDALE DRIVE</v>
      </c>
      <c r="D989" s="485"/>
      <c r="E989" s="485"/>
      <c r="F989" s="486"/>
      <c r="G989" s="383" t="s">
        <v>1650</v>
      </c>
      <c r="H989" s="383">
        <f>H261</f>
        <v>0</v>
      </c>
    </row>
    <row r="990" spans="1:8" s="457" customFormat="1" ht="45" customHeight="1" thickTop="1" thickBot="1" x14ac:dyDescent="0.4">
      <c r="A990" s="384"/>
      <c r="B990" s="385" t="str">
        <f>B262</f>
        <v>E</v>
      </c>
      <c r="C990" s="471" t="str">
        <f>C327</f>
        <v>CONCRETE RECONSTRUCTION: POOLE CRESCENT FROM END TO SHELLEY STREET</v>
      </c>
      <c r="D990" s="472"/>
      <c r="E990" s="472"/>
      <c r="F990" s="473"/>
      <c r="G990" s="386" t="s">
        <v>1650</v>
      </c>
      <c r="H990" s="386">
        <f>H327</f>
        <v>0</v>
      </c>
    </row>
    <row r="991" spans="1:8" s="457" customFormat="1" ht="45" customHeight="1" thickTop="1" thickBot="1" x14ac:dyDescent="0.4">
      <c r="A991" s="384"/>
      <c r="B991" s="385" t="str">
        <f>B328</f>
        <v>F</v>
      </c>
      <c r="C991" s="471" t="str">
        <f>C416</f>
        <v>PAVEMENT REHABILITATION: RAQUETTE STREET FROM BROWNING BOULEVARD TO SANSOME AVENUE</v>
      </c>
      <c r="D991" s="472"/>
      <c r="E991" s="472"/>
      <c r="F991" s="473"/>
      <c r="G991" s="386" t="s">
        <v>1650</v>
      </c>
      <c r="H991" s="386">
        <f>H416</f>
        <v>0</v>
      </c>
    </row>
    <row r="992" spans="1:8" s="457" customFormat="1" ht="45" customHeight="1" thickTop="1" thickBot="1" x14ac:dyDescent="0.4">
      <c r="A992" s="384"/>
      <c r="B992" s="385" t="str">
        <f>B417</f>
        <v>G</v>
      </c>
      <c r="C992" s="471" t="str">
        <f>C499</f>
        <v>PAVEMENT REHABILITATION: HAULTAIN CRESCENT FROM RAQUETTE STREET TO RAQUETTE STREET</v>
      </c>
      <c r="D992" s="472"/>
      <c r="E992" s="472"/>
      <c r="F992" s="473"/>
      <c r="G992" s="386" t="s">
        <v>1650</v>
      </c>
      <c r="H992" s="386">
        <f>H499</f>
        <v>0</v>
      </c>
    </row>
    <row r="993" spans="1:8" s="457" customFormat="1" ht="45" customHeight="1" thickTop="1" thickBot="1" x14ac:dyDescent="0.4">
      <c r="A993" s="384"/>
      <c r="B993" s="385" t="str">
        <f>B500</f>
        <v>H</v>
      </c>
      <c r="C993" s="471" t="str">
        <f>C578</f>
        <v>PAVEMENT REHABILITATION: ALDRICH AVENUE FROM SHELLEY STREET TO WORDSWORTH WAY</v>
      </c>
      <c r="D993" s="472"/>
      <c r="E993" s="472"/>
      <c r="F993" s="473"/>
      <c r="G993" s="386" t="s">
        <v>1650</v>
      </c>
      <c r="H993" s="386">
        <f>H578</f>
        <v>0</v>
      </c>
    </row>
    <row r="994" spans="1:8" s="457" customFormat="1" ht="45" customHeight="1" thickTop="1" thickBot="1" x14ac:dyDescent="0.4">
      <c r="A994" s="384"/>
      <c r="B994" s="385" t="str">
        <f>B579</f>
        <v>I</v>
      </c>
      <c r="C994" s="471" t="str">
        <f>C686</f>
        <v>PAVEMENT REHABILITATION: ALLARD AVENUE FROM GAGNON STREET TO BUCHANAN BOULEVARD</v>
      </c>
      <c r="D994" s="472"/>
      <c r="E994" s="472"/>
      <c r="F994" s="473"/>
      <c r="G994" s="386" t="s">
        <v>1650</v>
      </c>
      <c r="H994" s="386">
        <f>H686</f>
        <v>0</v>
      </c>
    </row>
    <row r="995" spans="1:8" s="457" customFormat="1" ht="45" customHeight="1" thickTop="1" thickBot="1" x14ac:dyDescent="0.4">
      <c r="A995" s="384"/>
      <c r="B995" s="385" t="str">
        <f>B687</f>
        <v>J</v>
      </c>
      <c r="C995" s="471" t="str">
        <f>C757</f>
        <v>ASPHALT RECONSTRUCTION / PAVEMENT REHABILITATION: OXBOW BEND ROAD FROM 200m WEST OF GAGNON STREET TO ST. CHARLES STREET</v>
      </c>
      <c r="D995" s="472"/>
      <c r="E995" s="472"/>
      <c r="F995" s="473"/>
      <c r="G995" s="386" t="s">
        <v>1650</v>
      </c>
      <c r="H995" s="386">
        <f>H757</f>
        <v>0</v>
      </c>
    </row>
    <row r="996" spans="1:8" s="457" customFormat="1" ht="45" customHeight="1" thickTop="1" thickBot="1" x14ac:dyDescent="0.4">
      <c r="A996" s="384"/>
      <c r="B996" s="385" t="str">
        <f>B758</f>
        <v>K</v>
      </c>
      <c r="C996" s="471" t="str">
        <f>C808</f>
        <v>ASPHALT RECONSTRUCTION: LANE FROM HERITAGE BOULEVARD TO PEBBLEWOOD LANE</v>
      </c>
      <c r="D996" s="472"/>
      <c r="E996" s="472"/>
      <c r="F996" s="473"/>
      <c r="G996" s="386" t="s">
        <v>1650</v>
      </c>
      <c r="H996" s="386">
        <f>H808</f>
        <v>0</v>
      </c>
    </row>
    <row r="997" spans="1:8" s="458" customFormat="1" ht="30" customHeight="1" thickTop="1" x14ac:dyDescent="0.35">
      <c r="A997" s="387"/>
      <c r="B997" s="388"/>
      <c r="C997" s="389"/>
      <c r="D997" s="390"/>
      <c r="E997" s="391"/>
      <c r="F997" s="391"/>
      <c r="G997" s="392" t="s">
        <v>2014</v>
      </c>
      <c r="H997" s="393">
        <f>SUM(H986:H996)</f>
        <v>0</v>
      </c>
    </row>
    <row r="998" spans="1:8" s="459" customFormat="1" ht="30" customHeight="1" x14ac:dyDescent="0.35">
      <c r="A998" s="394"/>
      <c r="B998" s="474" t="str">
        <f>B809</f>
        <v>PART 2      TRANSIT IMPROVEMENTS</v>
      </c>
      <c r="C998" s="475"/>
      <c r="D998" s="475"/>
      <c r="E998" s="475"/>
      <c r="F998" s="475"/>
      <c r="G998" s="395"/>
      <c r="H998" s="396"/>
    </row>
    <row r="999" spans="1:8" s="458" customFormat="1" ht="45" customHeight="1" thickBot="1" x14ac:dyDescent="0.4">
      <c r="A999" s="357"/>
      <c r="B999" s="397" t="str">
        <f>B810</f>
        <v>L</v>
      </c>
      <c r="C999" s="462" t="str">
        <f>C810</f>
        <v>TRANSIT / BIKE LANE IMPROVEMENTS: GRAHAM AVENUE FROM GARRY STREET TO MAIN STREET</v>
      </c>
      <c r="D999" s="463"/>
      <c r="E999" s="463"/>
      <c r="F999" s="464"/>
      <c r="G999" s="398" t="s">
        <v>1650</v>
      </c>
      <c r="H999" s="398">
        <f>H846</f>
        <v>0</v>
      </c>
    </row>
    <row r="1000" spans="1:8" s="457" customFormat="1" ht="45" customHeight="1" thickTop="1" thickBot="1" x14ac:dyDescent="0.4">
      <c r="A1000" s="384"/>
      <c r="B1000" s="385" t="str">
        <f>B847</f>
        <v>M</v>
      </c>
      <c r="C1000" s="471" t="str">
        <f>C881</f>
        <v>TRANSIT IMPROVEMENTS: SHAFTESBURY BOULEVARD 200m NORTH OF STERLING LYON PARKWAY</v>
      </c>
      <c r="D1000" s="472"/>
      <c r="E1000" s="472"/>
      <c r="F1000" s="473"/>
      <c r="G1000" s="386" t="s">
        <v>1650</v>
      </c>
      <c r="H1000" s="386">
        <f>H881</f>
        <v>0</v>
      </c>
    </row>
    <row r="1001" spans="1:8" s="457" customFormat="1" ht="45" customHeight="1" thickTop="1" thickBot="1" x14ac:dyDescent="0.4">
      <c r="A1001" s="384"/>
      <c r="B1001" s="385" t="str">
        <f>B882</f>
        <v>N</v>
      </c>
      <c r="C1001" s="472" t="str">
        <f>C882</f>
        <v>TRANSIT IMPROVEMENTS: STURGEON ROAD 100m SOUTH OF MURRAY PARK ROAD</v>
      </c>
      <c r="D1001" s="472"/>
      <c r="E1001" s="472"/>
      <c r="F1001" s="472"/>
      <c r="G1001" s="386" t="s">
        <v>1650</v>
      </c>
      <c r="H1001" s="386">
        <f>H940</f>
        <v>0</v>
      </c>
    </row>
    <row r="1002" spans="1:8" s="457" customFormat="1" ht="30" customHeight="1" thickTop="1" thickBot="1" x14ac:dyDescent="0.4">
      <c r="A1002" s="399"/>
      <c r="B1002" s="400"/>
      <c r="C1002" s="401"/>
      <c r="D1002" s="402"/>
      <c r="E1002" s="403"/>
      <c r="F1002" s="403"/>
      <c r="G1002" s="404" t="s">
        <v>2015</v>
      </c>
      <c r="H1002" s="386">
        <f>SUM(H999:H1001)</f>
        <v>0</v>
      </c>
    </row>
    <row r="1003" spans="1:8" s="460" customFormat="1" ht="30" customHeight="1" thickTop="1" thickBot="1" x14ac:dyDescent="0.4">
      <c r="A1003" s="405"/>
      <c r="B1003" s="474" t="str">
        <f>B941</f>
        <v>PART 3      WATER AND WASTE WORK</v>
      </c>
      <c r="C1003" s="475"/>
      <c r="D1003" s="475"/>
      <c r="E1003" s="475"/>
      <c r="F1003" s="475"/>
      <c r="G1003" s="395"/>
      <c r="H1003" s="396"/>
    </row>
    <row r="1004" spans="1:8" s="460" customFormat="1" ht="30" customHeight="1" thickTop="1" thickBot="1" x14ac:dyDescent="0.4">
      <c r="A1004" s="406"/>
      <c r="B1004" s="397" t="str">
        <f>B942</f>
        <v>O</v>
      </c>
      <c r="C1004" s="462" t="str">
        <f>C942</f>
        <v>WATER AND WASTE WORK</v>
      </c>
      <c r="D1004" s="463"/>
      <c r="E1004" s="463"/>
      <c r="F1004" s="464"/>
      <c r="G1004" s="398" t="s">
        <v>1650</v>
      </c>
      <c r="H1004" s="398">
        <f>H969</f>
        <v>0</v>
      </c>
    </row>
    <row r="1005" spans="1:8" s="460" customFormat="1" ht="30" customHeight="1" thickTop="1" thickBot="1" x14ac:dyDescent="0.4">
      <c r="A1005" s="406"/>
      <c r="B1005" s="400"/>
      <c r="C1005" s="401"/>
      <c r="D1005" s="402"/>
      <c r="E1005" s="403"/>
      <c r="F1005" s="403"/>
      <c r="G1005" s="404" t="s">
        <v>2016</v>
      </c>
      <c r="H1005" s="386">
        <f>H1004</f>
        <v>0</v>
      </c>
    </row>
    <row r="1006" spans="1:8" s="460" customFormat="1" ht="45" customHeight="1" thickTop="1" thickBot="1" x14ac:dyDescent="0.4">
      <c r="A1006" s="406"/>
      <c r="B1006" s="476" t="str">
        <f>B970</f>
        <v>PART 4      MANITOBA HYDRO FUNDED WORK
                 (See B9.6, B17.2.1, B18.5, D3.5, D16.2-3, D18.4)</v>
      </c>
      <c r="C1006" s="477"/>
      <c r="D1006" s="477"/>
      <c r="E1006" s="477"/>
      <c r="F1006" s="477"/>
      <c r="G1006" s="477"/>
      <c r="H1006" s="396"/>
    </row>
    <row r="1007" spans="1:8" s="460" customFormat="1" ht="30" customHeight="1" thickTop="1" thickBot="1" x14ac:dyDescent="0.4">
      <c r="A1007" s="406"/>
      <c r="B1007" s="397" t="str">
        <f>B971</f>
        <v>P</v>
      </c>
      <c r="C1007" s="462" t="str">
        <f>C971</f>
        <v>STREET LIGHTING INSTALLATION AND ASSOCIATED WORK</v>
      </c>
      <c r="D1007" s="463"/>
      <c r="E1007" s="463"/>
      <c r="F1007" s="464"/>
      <c r="G1007" s="398" t="s">
        <v>1650</v>
      </c>
      <c r="H1007" s="398">
        <f>H980</f>
        <v>0</v>
      </c>
    </row>
    <row r="1008" spans="1:8" s="460" customFormat="1" ht="30" customHeight="1" thickTop="1" thickBot="1" x14ac:dyDescent="0.4">
      <c r="A1008" s="406"/>
      <c r="B1008" s="400"/>
      <c r="C1008" s="401"/>
      <c r="D1008" s="402"/>
      <c r="E1008" s="403"/>
      <c r="F1008" s="403"/>
      <c r="G1008" s="404" t="s">
        <v>2017</v>
      </c>
      <c r="H1008" s="386">
        <f>H1007</f>
        <v>0</v>
      </c>
    </row>
    <row r="1009" spans="1:8" s="461" customFormat="1" ht="30" customHeight="1" thickTop="1" thickBot="1" x14ac:dyDescent="0.4">
      <c r="A1009" s="406"/>
      <c r="B1009" s="407" t="str">
        <f>B981</f>
        <v>Q</v>
      </c>
      <c r="C1009" s="465" t="str">
        <f>C981</f>
        <v>MOBILIZATION /DEMOBILIZATION</v>
      </c>
      <c r="D1009" s="465"/>
      <c r="E1009" s="465"/>
      <c r="F1009" s="466"/>
      <c r="G1009" s="408" t="s">
        <v>1650</v>
      </c>
      <c r="H1009" s="408">
        <f>H983</f>
        <v>0</v>
      </c>
    </row>
    <row r="1010" spans="1:8" s="433" customFormat="1" ht="45" customHeight="1" thickTop="1" thickBot="1" x14ac:dyDescent="0.4">
      <c r="A1010" s="409"/>
      <c r="B1010" s="467" t="s">
        <v>2021</v>
      </c>
      <c r="C1010" s="468"/>
      <c r="D1010" s="468"/>
      <c r="E1010" s="468"/>
      <c r="F1010" s="468"/>
      <c r="G1010" s="469">
        <f>H997+H1002+H1005+H1008+H1009</f>
        <v>0</v>
      </c>
      <c r="H1010" s="470"/>
    </row>
    <row r="1011" spans="1:8" s="454" customFormat="1" ht="16" customHeight="1" thickTop="1" thickBot="1" x14ac:dyDescent="0.4">
      <c r="A1011" s="372"/>
      <c r="B1011" s="410"/>
      <c r="C1011" s="157"/>
      <c r="D1011" s="411"/>
      <c r="E1011" s="412"/>
      <c r="F1011" s="412"/>
      <c r="G1011" s="413"/>
      <c r="H1011" s="414"/>
    </row>
    <row r="1012" spans="1:8" ht="16" thickTop="1" x14ac:dyDescent="0.35"/>
  </sheetData>
  <sheetProtection algorithmName="SHA-512" hashValue="aZdv/IvnFH8kw/YijjOP1nlhm4pTLOlhJeFP1Qv3tpBwLVxVWdVvJoAyY+yShDwIvyri2lZ0QjnLI+3H1F41Fg==" saltValue="urqzdGSeLP1ETX22/kgxTA==" spinCount="100000" sheet="1" objects="1" scenarios="1" selectLockedCells="1"/>
  <mergeCells count="64">
    <mergeCell ref="C94:F94"/>
    <mergeCell ref="B1:H1"/>
    <mergeCell ref="B2:H2"/>
    <mergeCell ref="B3:H3"/>
    <mergeCell ref="B7:F7"/>
    <mergeCell ref="C8:F8"/>
    <mergeCell ref="C499:F499"/>
    <mergeCell ref="C95:F95"/>
    <mergeCell ref="C170:F170"/>
    <mergeCell ref="C171:F171"/>
    <mergeCell ref="C225:F225"/>
    <mergeCell ref="C226:F226"/>
    <mergeCell ref="C261:F261"/>
    <mergeCell ref="C262:F262"/>
    <mergeCell ref="C327:F327"/>
    <mergeCell ref="C328:F328"/>
    <mergeCell ref="C416:F416"/>
    <mergeCell ref="C417:F417"/>
    <mergeCell ref="C847:F847"/>
    <mergeCell ref="C500:F500"/>
    <mergeCell ref="C578:F578"/>
    <mergeCell ref="C579:F579"/>
    <mergeCell ref="C686:F686"/>
    <mergeCell ref="C687:F687"/>
    <mergeCell ref="C757:F757"/>
    <mergeCell ref="C758:F758"/>
    <mergeCell ref="C808:F808"/>
    <mergeCell ref="B809:F809"/>
    <mergeCell ref="C810:F810"/>
    <mergeCell ref="C846:F846"/>
    <mergeCell ref="B985:F985"/>
    <mergeCell ref="C881:F881"/>
    <mergeCell ref="C882:F882"/>
    <mergeCell ref="C940:F940"/>
    <mergeCell ref="B941:F941"/>
    <mergeCell ref="C942:F942"/>
    <mergeCell ref="C969:F969"/>
    <mergeCell ref="B970:G970"/>
    <mergeCell ref="C971:F971"/>
    <mergeCell ref="C980:F980"/>
    <mergeCell ref="C981:F981"/>
    <mergeCell ref="C983:F983"/>
    <mergeCell ref="B998:F998"/>
    <mergeCell ref="C986:F986"/>
    <mergeCell ref="C987:F987"/>
    <mergeCell ref="C988:F988"/>
    <mergeCell ref="C989:F989"/>
    <mergeCell ref="C990:F990"/>
    <mergeCell ref="C991:F991"/>
    <mergeCell ref="C992:F992"/>
    <mergeCell ref="C993:F993"/>
    <mergeCell ref="C994:F994"/>
    <mergeCell ref="C995:F995"/>
    <mergeCell ref="C996:F996"/>
    <mergeCell ref="C1007:F1007"/>
    <mergeCell ref="C1009:F1009"/>
    <mergeCell ref="B1010:F1010"/>
    <mergeCell ref="G1010:H1010"/>
    <mergeCell ref="C999:F999"/>
    <mergeCell ref="C1000:F1000"/>
    <mergeCell ref="C1001:F1001"/>
    <mergeCell ref="B1003:F1003"/>
    <mergeCell ref="C1004:F1004"/>
    <mergeCell ref="B1006:G1006"/>
  </mergeCells>
  <conditionalFormatting sqref="D10:D33 D36:D43 D45:D51 D53:D55 D57:D63 D73:D74 D77:D93 D392:D402 D747:D755 D845">
    <cfRule type="cellIs" dxfId="289" priority="295" stopIfTrue="1" operator="equal">
      <formula>"CW 3240-R7"</formula>
    </cfRule>
    <cfRule type="cellIs" dxfId="288" priority="294" stopIfTrue="1" operator="equal">
      <formula>"CW 3120-R2"</formula>
    </cfRule>
  </conditionalFormatting>
  <conditionalFormatting sqref="D10:D33 D36:D43 D45:D51 D53:D55 D57:D63 D73:D74 D77:D93 D742:D743 D395:D396 D747:D755 D845">
    <cfRule type="cellIs" dxfId="287" priority="293" stopIfTrue="1" operator="equal">
      <formula>"CW 2130-R11"</formula>
    </cfRule>
  </conditionalFormatting>
  <conditionalFormatting sqref="D21:D33 D36:D43 D45:D51 D53:D55 D57:D63 D489:D493">
    <cfRule type="cellIs" dxfId="286" priority="292" stopIfTrue="1" operator="equal">
      <formula>"CW 3240-R7"</formula>
    </cfRule>
    <cfRule type="cellIs" dxfId="285" priority="291" stopIfTrue="1" operator="equal">
      <formula>"CW 3120-R2"</formula>
    </cfRule>
  </conditionalFormatting>
  <conditionalFormatting sqref="D22:D24 D329:D378 D972:D979">
    <cfRule type="cellIs" dxfId="284" priority="298" stopIfTrue="1" operator="equal">
      <formula>"CW 3240-R7"</formula>
    </cfRule>
    <cfRule type="cellIs" dxfId="283" priority="297" stopIfTrue="1" operator="equal">
      <formula>"CW 3120-R2"</formula>
    </cfRule>
    <cfRule type="cellIs" dxfId="282" priority="296" stopIfTrue="1" operator="equal">
      <formula>"CW 2130-R11"</formula>
    </cfRule>
  </conditionalFormatting>
  <conditionalFormatting sqref="D25:D52">
    <cfRule type="cellIs" dxfId="281" priority="10" stopIfTrue="1" operator="equal">
      <formula>"CW 2130-R11"</formula>
    </cfRule>
    <cfRule type="cellIs" dxfId="280" priority="11" stopIfTrue="1" operator="equal">
      <formula>"CW 3120-R2"</formula>
    </cfRule>
    <cfRule type="cellIs" dxfId="279" priority="12" stopIfTrue="1" operator="equal">
      <formula>"CW 3240-R7"</formula>
    </cfRule>
  </conditionalFormatting>
  <conditionalFormatting sqref="D36:D43 D45:D51 D53:D55 D57:D63 D21:D33 D489:D493">
    <cfRule type="cellIs" dxfId="278" priority="290" stopIfTrue="1" operator="equal">
      <formula>"CW 2130-R11"</formula>
    </cfRule>
  </conditionalFormatting>
  <conditionalFormatting sqref="D36:D43 D45:D51 D53:D55 D57:D63 D73:D74 D77:D93">
    <cfRule type="cellIs" dxfId="277" priority="289" stopIfTrue="1" operator="equal">
      <formula>"CW 3240-R7"</formula>
    </cfRule>
    <cfRule type="cellIs" dxfId="276" priority="288" stopIfTrue="1" operator="equal">
      <formula>"CW 3120-R2"</formula>
    </cfRule>
  </conditionalFormatting>
  <conditionalFormatting sqref="D53:D55 D57:D63 D73:D74 D77:D93 D36:D43 D45:D51">
    <cfRule type="cellIs" dxfId="275" priority="287" stopIfTrue="1" operator="equal">
      <formula>"CW 2130-R11"</formula>
    </cfRule>
  </conditionalFormatting>
  <conditionalFormatting sqref="D53:D55 D57:D63 D73:D74 D77:D93">
    <cfRule type="cellIs" dxfId="274" priority="282" stopIfTrue="1" operator="equal">
      <formula>"CW 3120-R2"</formula>
    </cfRule>
    <cfRule type="cellIs" dxfId="273" priority="283" stopIfTrue="1" operator="equal">
      <formula>"CW 3240-R7"</formula>
    </cfRule>
    <cfRule type="cellIs" dxfId="272" priority="284" stopIfTrue="1" operator="equal">
      <formula>"CW 2130-R11"</formula>
    </cfRule>
    <cfRule type="cellIs" dxfId="271" priority="285" stopIfTrue="1" operator="equal">
      <formula>"CW 3120-R2"</formula>
    </cfRule>
    <cfRule type="cellIs" dxfId="270" priority="286" stopIfTrue="1" operator="equal">
      <formula>"CW 3240-R7"</formula>
    </cfRule>
  </conditionalFormatting>
  <conditionalFormatting sqref="D53:D55 D57:D63 D77:D93 D73:D74">
    <cfRule type="cellIs" dxfId="269" priority="281" stopIfTrue="1" operator="equal">
      <formula>"CW 2130-R11"</formula>
    </cfRule>
  </conditionalFormatting>
  <conditionalFormatting sqref="D54">
    <cfRule type="cellIs" dxfId="268" priority="278" stopIfTrue="1" operator="equal">
      <formula>"CW 2130-R11"</formula>
    </cfRule>
  </conditionalFormatting>
  <conditionalFormatting sqref="D54:D55">
    <cfRule type="cellIs" dxfId="267" priority="280" stopIfTrue="1" operator="equal">
      <formula>"CW 3240-R7"</formula>
    </cfRule>
    <cfRule type="cellIs" dxfId="266" priority="279" stopIfTrue="1" operator="equal">
      <formula>"CW 3120-R2"</formula>
    </cfRule>
  </conditionalFormatting>
  <conditionalFormatting sqref="D56">
    <cfRule type="cellIs" dxfId="265" priority="75" stopIfTrue="1" operator="equal">
      <formula>"CW 3120-R2"</formula>
    </cfRule>
    <cfRule type="cellIs" dxfId="264" priority="76" stopIfTrue="1" operator="equal">
      <formula>"CW 3240-R7"</formula>
    </cfRule>
  </conditionalFormatting>
  <conditionalFormatting sqref="D56:D57">
    <cfRule type="cellIs" dxfId="263" priority="77" stopIfTrue="1" operator="equal">
      <formula>"CW 2130-R11"</formula>
    </cfRule>
  </conditionalFormatting>
  <conditionalFormatting sqref="D57:D63">
    <cfRule type="cellIs" dxfId="262" priority="277" stopIfTrue="1" operator="equal">
      <formula>"CW 3240-R7"</formula>
    </cfRule>
    <cfRule type="cellIs" dxfId="261" priority="276" stopIfTrue="1" operator="equal">
      <formula>"CW 3120-R2"</formula>
    </cfRule>
  </conditionalFormatting>
  <conditionalFormatting sqref="D62:D65">
    <cfRule type="cellIs" dxfId="260" priority="49" stopIfTrue="1" operator="equal">
      <formula>"CW 2130-R11"</formula>
    </cfRule>
  </conditionalFormatting>
  <conditionalFormatting sqref="D64:D65">
    <cfRule type="cellIs" dxfId="259" priority="51" stopIfTrue="1" operator="equal">
      <formula>"CW 3240-R7"</formula>
    </cfRule>
    <cfRule type="cellIs" dxfId="258" priority="50" stopIfTrue="1" operator="equal">
      <formula>"CW 3120-R2"</formula>
    </cfRule>
  </conditionalFormatting>
  <conditionalFormatting sqref="D66:D74">
    <cfRule type="cellIs" dxfId="257" priority="152" stopIfTrue="1" operator="equal">
      <formula>"CW 3240-R7"</formula>
    </cfRule>
    <cfRule type="cellIs" dxfId="256" priority="151" stopIfTrue="1" operator="equal">
      <formula>"CW 3120-R2"</formula>
    </cfRule>
  </conditionalFormatting>
  <conditionalFormatting sqref="D69:D70">
    <cfRule type="cellIs" dxfId="255" priority="150" stopIfTrue="1" operator="equal">
      <formula>"CW 2130-R11"</formula>
    </cfRule>
  </conditionalFormatting>
  <conditionalFormatting sqref="D75:D76 D481:D486">
    <cfRule type="cellIs" dxfId="254" priority="44" stopIfTrue="1" operator="equal">
      <formula>"CW 3120-R2"</formula>
    </cfRule>
  </conditionalFormatting>
  <conditionalFormatting sqref="D75:D93 D481:D487">
    <cfRule type="cellIs" dxfId="253" priority="45" stopIfTrue="1" operator="equal">
      <formula>"CW 3240-R7"</formula>
    </cfRule>
  </conditionalFormatting>
  <conditionalFormatting sqref="D77:D93">
    <cfRule type="cellIs" dxfId="252" priority="274" stopIfTrue="1" operator="equal">
      <formula>"CW 2130-R11"</formula>
    </cfRule>
  </conditionalFormatting>
  <conditionalFormatting sqref="D79:D93">
    <cfRule type="cellIs" dxfId="251" priority="275" stopIfTrue="1" operator="equal">
      <formula>"CW 3120-R2"</formula>
    </cfRule>
  </conditionalFormatting>
  <conditionalFormatting sqref="D81:D93">
    <cfRule type="cellIs" dxfId="250" priority="271" stopIfTrue="1" operator="equal">
      <formula>"CW 2130-R11"</formula>
    </cfRule>
    <cfRule type="cellIs" dxfId="249" priority="272" stopIfTrue="1" operator="equal">
      <formula>"CW 3120-R2"</formula>
    </cfRule>
    <cfRule type="cellIs" dxfId="248" priority="273" stopIfTrue="1" operator="equal">
      <formula>"CW 3240-R7"</formula>
    </cfRule>
  </conditionalFormatting>
  <conditionalFormatting sqref="D89:D93">
    <cfRule type="cellIs" dxfId="247" priority="270" stopIfTrue="1" operator="equal">
      <formula>"CW 3240-R7"</formula>
    </cfRule>
    <cfRule type="cellIs" dxfId="246" priority="268" stopIfTrue="1" operator="equal">
      <formula>"CW 2130-R11"</formula>
    </cfRule>
    <cfRule type="cellIs" dxfId="245" priority="269" stopIfTrue="1" operator="equal">
      <formula>"CW 3120-R2"</formula>
    </cfRule>
  </conditionalFormatting>
  <conditionalFormatting sqref="D97:D144">
    <cfRule type="cellIs" dxfId="244" priority="13" stopIfTrue="1" operator="equal">
      <formula>"CW 2130-R11"</formula>
    </cfRule>
  </conditionalFormatting>
  <conditionalFormatting sqref="D97:D147">
    <cfRule type="cellIs" dxfId="243" priority="15" stopIfTrue="1" operator="equal">
      <formula>"CW 3240-R7"</formula>
    </cfRule>
    <cfRule type="cellIs" dxfId="242" priority="14" stopIfTrue="1" operator="equal">
      <formula>"CW 3120-R2"</formula>
    </cfRule>
  </conditionalFormatting>
  <conditionalFormatting sqref="D148:D153">
    <cfRule type="cellIs" dxfId="241" priority="266" stopIfTrue="1" operator="equal">
      <formula>"CW 3120-R2"</formula>
    </cfRule>
    <cfRule type="cellIs" dxfId="240" priority="267" stopIfTrue="1" operator="equal">
      <formula>"CW 3240-R7"</formula>
    </cfRule>
  </conditionalFormatting>
  <conditionalFormatting sqref="D149:D150">
    <cfRule type="cellIs" dxfId="239" priority="265" stopIfTrue="1" operator="equal">
      <formula>"CW 2130-R11"</formula>
    </cfRule>
  </conditionalFormatting>
  <conditionalFormatting sqref="D154:D155">
    <cfRule type="cellIs" dxfId="238" priority="43" stopIfTrue="1" operator="equal">
      <formula>"CW 3240-R7"</formula>
    </cfRule>
    <cfRule type="cellIs" dxfId="237" priority="42" stopIfTrue="1" operator="equal">
      <formula>"CW 3120-R2"</formula>
    </cfRule>
  </conditionalFormatting>
  <conditionalFormatting sqref="D156:D169">
    <cfRule type="cellIs" dxfId="236" priority="264" stopIfTrue="1" operator="equal">
      <formula>"CW 3240-R7"</formula>
    </cfRule>
    <cfRule type="cellIs" dxfId="235" priority="262" stopIfTrue="1" operator="equal">
      <formula>"CW 2130-R11"</formula>
    </cfRule>
  </conditionalFormatting>
  <conditionalFormatting sqref="D157:D169">
    <cfRule type="cellIs" dxfId="234" priority="263" stopIfTrue="1" operator="equal">
      <formula>"CW 3120-R2"</formula>
    </cfRule>
  </conditionalFormatting>
  <conditionalFormatting sqref="D173:D176">
    <cfRule type="cellIs" dxfId="233" priority="259" stopIfTrue="1" operator="equal">
      <formula>"CW 2130-R11"</formula>
    </cfRule>
    <cfRule type="cellIs" dxfId="232" priority="260" stopIfTrue="1" operator="equal">
      <formula>"CW 3120-R2"</formula>
    </cfRule>
    <cfRule type="cellIs" dxfId="231" priority="261" stopIfTrue="1" operator="equal">
      <formula>"CW 3240-R7"</formula>
    </cfRule>
  </conditionalFormatting>
  <conditionalFormatting sqref="D178:D200">
    <cfRule type="cellIs" dxfId="230" priority="32" stopIfTrue="1" operator="equal">
      <formula>"CW 3240-R7"</formula>
    </cfRule>
    <cfRule type="cellIs" dxfId="229" priority="30" stopIfTrue="1" operator="equal">
      <formula>"CW 2130-R11"</formula>
    </cfRule>
    <cfRule type="cellIs" dxfId="228" priority="31" stopIfTrue="1" operator="equal">
      <formula>"CW 3120-R2"</formula>
    </cfRule>
  </conditionalFormatting>
  <conditionalFormatting sqref="D202">
    <cfRule type="cellIs" dxfId="227" priority="256" stopIfTrue="1" operator="equal">
      <formula>"CW 2130-R11"</formula>
    </cfRule>
    <cfRule type="cellIs" dxfId="226" priority="257" stopIfTrue="1" operator="equal">
      <formula>"CW 3120-R2"</formula>
    </cfRule>
    <cfRule type="cellIs" dxfId="225" priority="258" stopIfTrue="1" operator="equal">
      <formula>"CW 3240-R7"</formula>
    </cfRule>
  </conditionalFormatting>
  <conditionalFormatting sqref="D204:D216">
    <cfRule type="cellIs" dxfId="224" priority="20" stopIfTrue="1" operator="equal">
      <formula>"CW 3120-R2"</formula>
    </cfRule>
  </conditionalFormatting>
  <conditionalFormatting sqref="D204:D217">
    <cfRule type="cellIs" dxfId="223" priority="21" stopIfTrue="1" operator="equal">
      <formula>"CW 3240-R7"</formula>
    </cfRule>
  </conditionalFormatting>
  <conditionalFormatting sqref="D213:D214">
    <cfRule type="cellIs" dxfId="222" priority="19" stopIfTrue="1" operator="equal">
      <formula>"CW 2130-R11"</formula>
    </cfRule>
  </conditionalFormatting>
  <conditionalFormatting sqref="D217">
    <cfRule type="cellIs" dxfId="221" priority="255" stopIfTrue="1" operator="equal">
      <formula>"CW 2130-R11"</formula>
    </cfRule>
  </conditionalFormatting>
  <conditionalFormatting sqref="D219">
    <cfRule type="cellIs" dxfId="220" priority="252" stopIfTrue="1" operator="equal">
      <formula>"CW 2130-R11"</formula>
    </cfRule>
    <cfRule type="cellIs" dxfId="219" priority="253" stopIfTrue="1" operator="equal">
      <formula>"CW 3120-R2"</formula>
    </cfRule>
    <cfRule type="cellIs" dxfId="218" priority="254" stopIfTrue="1" operator="equal">
      <formula>"CW 3240-R7"</formula>
    </cfRule>
  </conditionalFormatting>
  <conditionalFormatting sqref="D221:D223">
    <cfRule type="cellIs" dxfId="217" priority="250" stopIfTrue="1" operator="equal">
      <formula>"CW 3120-R2"</formula>
    </cfRule>
    <cfRule type="cellIs" dxfId="216" priority="251" stopIfTrue="1" operator="equal">
      <formula>"CW 3240-R7"</formula>
    </cfRule>
    <cfRule type="cellIs" dxfId="215" priority="249" stopIfTrue="1" operator="equal">
      <formula>"CW 2130-R11"</formula>
    </cfRule>
  </conditionalFormatting>
  <conditionalFormatting sqref="D228:D231">
    <cfRule type="cellIs" dxfId="214" priority="247" stopIfTrue="1" operator="equal">
      <formula>"CW 3120-R2"</formula>
    </cfRule>
    <cfRule type="cellIs" dxfId="213" priority="246" stopIfTrue="1" operator="equal">
      <formula>"CW 2130-R11"</formula>
    </cfRule>
    <cfRule type="cellIs" dxfId="212" priority="248" stopIfTrue="1" operator="equal">
      <formula>"CW 3240-R7"</formula>
    </cfRule>
  </conditionalFormatting>
  <conditionalFormatting sqref="D233:D251">
    <cfRule type="cellIs" dxfId="211" priority="34" stopIfTrue="1" operator="equal">
      <formula>"CW 3120-R2"</formula>
    </cfRule>
    <cfRule type="cellIs" dxfId="210" priority="33" stopIfTrue="1" operator="equal">
      <formula>"CW 2130-R11"</formula>
    </cfRule>
    <cfRule type="cellIs" dxfId="209" priority="35" stopIfTrue="1" operator="equal">
      <formula>"CW 3240-R7"</formula>
    </cfRule>
  </conditionalFormatting>
  <conditionalFormatting sqref="D253">
    <cfRule type="cellIs" dxfId="208" priority="245" stopIfTrue="1" operator="equal">
      <formula>"CW 3240-R7"</formula>
    </cfRule>
    <cfRule type="cellIs" dxfId="207" priority="244" stopIfTrue="1" operator="equal">
      <formula>"CW 3120-R2"</formula>
    </cfRule>
    <cfRule type="cellIs" dxfId="206" priority="243" stopIfTrue="1" operator="equal">
      <formula>"CW 2130-R11"</formula>
    </cfRule>
  </conditionalFormatting>
  <conditionalFormatting sqref="D255:D259">
    <cfRule type="cellIs" dxfId="205" priority="16" stopIfTrue="1" operator="equal">
      <formula>"CW 2130-R11"</formula>
    </cfRule>
    <cfRule type="cellIs" dxfId="204" priority="17" stopIfTrue="1" operator="equal">
      <formula>"CW 3120-R2"</formula>
    </cfRule>
    <cfRule type="cellIs" dxfId="203" priority="18" stopIfTrue="1" operator="equal">
      <formula>"CW 3240-R7"</formula>
    </cfRule>
  </conditionalFormatting>
  <conditionalFormatting sqref="D263:D298">
    <cfRule type="cellIs" dxfId="202" priority="146" stopIfTrue="1" operator="equal">
      <formula>"CW 3240-R7"</formula>
    </cfRule>
    <cfRule type="cellIs" dxfId="201" priority="144" stopIfTrue="1" operator="equal">
      <formula>"CW 2130-R11"</formula>
    </cfRule>
    <cfRule type="cellIs" dxfId="200" priority="145" stopIfTrue="1" operator="equal">
      <formula>"CW 3120-R2"</formula>
    </cfRule>
  </conditionalFormatting>
  <conditionalFormatting sqref="D300">
    <cfRule type="cellIs" dxfId="199" priority="242" stopIfTrue="1" operator="equal">
      <formula>"CW 3240-R7"</formula>
    </cfRule>
    <cfRule type="cellIs" dxfId="198" priority="240" stopIfTrue="1" operator="equal">
      <formula>"CW 2130-R11"</formula>
    </cfRule>
    <cfRule type="cellIs" dxfId="197" priority="241" stopIfTrue="1" operator="equal">
      <formula>"CW 3120-R2"</formula>
    </cfRule>
  </conditionalFormatting>
  <conditionalFormatting sqref="D302:D308">
    <cfRule type="cellIs" dxfId="196" priority="238" stopIfTrue="1" operator="equal">
      <formula>"CW 3120-R2"</formula>
    </cfRule>
    <cfRule type="cellIs" dxfId="195" priority="239" stopIfTrue="1" operator="equal">
      <formula>"CW 3240-R7"</formula>
    </cfRule>
  </conditionalFormatting>
  <conditionalFormatting sqref="D303">
    <cfRule type="cellIs" dxfId="194" priority="237" stopIfTrue="1" operator="equal">
      <formula>"CW 2130-R11"</formula>
    </cfRule>
  </conditionalFormatting>
  <conditionalFormatting sqref="D308:D309">
    <cfRule type="cellIs" dxfId="193" priority="187" stopIfTrue="1" operator="equal">
      <formula>"CW 2130-R11"</formula>
    </cfRule>
  </conditionalFormatting>
  <conditionalFormatting sqref="D309:D311">
    <cfRule type="cellIs" dxfId="192" priority="236" stopIfTrue="1" operator="equal">
      <formula>"CW 3240-R7"</formula>
    </cfRule>
    <cfRule type="cellIs" dxfId="191" priority="235" stopIfTrue="1" operator="equal">
      <formula>"CW 3120-R2"</formula>
    </cfRule>
  </conditionalFormatting>
  <conditionalFormatting sqref="D312:D313">
    <cfRule type="cellIs" dxfId="190" priority="40" stopIfTrue="1" operator="equal">
      <formula>"CW 3120-R2"</formula>
    </cfRule>
  </conditionalFormatting>
  <conditionalFormatting sqref="D312:D314">
    <cfRule type="cellIs" dxfId="189" priority="41" stopIfTrue="1" operator="equal">
      <formula>"CW 3240-R7"</formula>
    </cfRule>
  </conditionalFormatting>
  <conditionalFormatting sqref="D314">
    <cfRule type="cellIs" dxfId="188" priority="54" stopIfTrue="1" operator="equal">
      <formula>"CW 3240-R7"</formula>
    </cfRule>
    <cfRule type="cellIs" dxfId="187" priority="55" stopIfTrue="1" operator="equal">
      <formula>"CW 2130-R11"</formula>
    </cfRule>
    <cfRule type="cellIs" dxfId="186" priority="57" stopIfTrue="1" operator="equal">
      <formula>"CW 3240-R7"</formula>
    </cfRule>
    <cfRule type="cellIs" dxfId="185" priority="58" stopIfTrue="1" operator="equal">
      <formula>"CW 2130-R11"</formula>
    </cfRule>
    <cfRule type="cellIs" dxfId="184" priority="59" stopIfTrue="1" operator="equal">
      <formula>"CW 3120-R2"</formula>
    </cfRule>
    <cfRule type="cellIs" dxfId="183" priority="60" stopIfTrue="1" operator="equal">
      <formula>"CW 3240-R7"</formula>
    </cfRule>
    <cfRule type="cellIs" dxfId="182" priority="52" stopIfTrue="1" operator="equal">
      <formula>"CW 2130-R11"</formula>
    </cfRule>
    <cfRule type="cellIs" dxfId="181" priority="53" stopIfTrue="1" operator="equal">
      <formula>"CW 3120-R2"</formula>
    </cfRule>
    <cfRule type="cellIs" dxfId="180" priority="56" stopIfTrue="1" operator="equal">
      <formula>"CW 3120-R2"</formula>
    </cfRule>
  </conditionalFormatting>
  <conditionalFormatting sqref="D314:D316">
    <cfRule type="cellIs" dxfId="179" priority="61" stopIfTrue="1" operator="equal">
      <formula>"CW 2130-R11"</formula>
    </cfRule>
    <cfRule type="cellIs" dxfId="178" priority="62" stopIfTrue="1" operator="equal">
      <formula>"CW 3120-R2"</formula>
    </cfRule>
    <cfRule type="cellIs" dxfId="177" priority="63" stopIfTrue="1" operator="equal">
      <formula>"CW 3240-R7"</formula>
    </cfRule>
  </conditionalFormatting>
  <conditionalFormatting sqref="D318:D321">
    <cfRule type="cellIs" dxfId="176" priority="233" stopIfTrue="1" operator="equal">
      <formula>"CW 3120-R2"</formula>
    </cfRule>
    <cfRule type="cellIs" dxfId="175" priority="232" stopIfTrue="1" operator="equal">
      <formula>"CW 2130-R11"</formula>
    </cfRule>
    <cfRule type="cellIs" dxfId="174" priority="234" stopIfTrue="1" operator="equal">
      <formula>"CW 3240-R7"</formula>
    </cfRule>
  </conditionalFormatting>
  <conditionalFormatting sqref="D323:D325">
    <cfRule type="cellIs" dxfId="173" priority="230" stopIfTrue="1" operator="equal">
      <formula>"CW 3120-R2"</formula>
    </cfRule>
    <cfRule type="cellIs" dxfId="172" priority="231" stopIfTrue="1" operator="equal">
      <formula>"CW 3240-R7"</formula>
    </cfRule>
    <cfRule type="cellIs" dxfId="171" priority="229" stopIfTrue="1" operator="equal">
      <formula>"CW 2130-R11"</formula>
    </cfRule>
  </conditionalFormatting>
  <conditionalFormatting sqref="D380:D381">
    <cfRule type="cellIs" dxfId="170" priority="97" stopIfTrue="1" operator="equal">
      <formula>"CW 3240-R7"</formula>
    </cfRule>
    <cfRule type="cellIs" dxfId="169" priority="96" stopIfTrue="1" operator="equal">
      <formula>"CW 3120-R2"</formula>
    </cfRule>
    <cfRule type="cellIs" dxfId="168" priority="95" stopIfTrue="1" operator="equal">
      <formula>"CW 2130-R11"</formula>
    </cfRule>
  </conditionalFormatting>
  <conditionalFormatting sqref="D383:D391">
    <cfRule type="cellIs" dxfId="167" priority="227" stopIfTrue="1" operator="equal">
      <formula>"CW 3120-R2"</formula>
    </cfRule>
    <cfRule type="cellIs" dxfId="166" priority="228" stopIfTrue="1" operator="equal">
      <formula>"CW 3240-R7"</formula>
    </cfRule>
  </conditionalFormatting>
  <conditionalFormatting sqref="D384:D385">
    <cfRule type="cellIs" dxfId="165" priority="74" stopIfTrue="1" operator="equal">
      <formula>"CW 2130-R11"</formula>
    </cfRule>
  </conditionalFormatting>
  <conditionalFormatting sqref="D390:D391">
    <cfRule type="cellIs" dxfId="164" priority="226" stopIfTrue="1" operator="equal">
      <formula>"CW 2130-R11"</formula>
    </cfRule>
  </conditionalFormatting>
  <conditionalFormatting sqref="D403:D414">
    <cfRule type="cellIs" dxfId="163" priority="225" stopIfTrue="1" operator="equal">
      <formula>"CW 3240-R7"</formula>
    </cfRule>
    <cfRule type="cellIs" dxfId="162" priority="223" stopIfTrue="1" operator="equal">
      <formula>"CW 2130-R11"</formula>
    </cfRule>
    <cfRule type="cellIs" dxfId="161" priority="224" stopIfTrue="1" operator="equal">
      <formula>"CW 3120-R2"</formula>
    </cfRule>
  </conditionalFormatting>
  <conditionalFormatting sqref="D418:D467">
    <cfRule type="cellIs" dxfId="160" priority="142" stopIfTrue="1" operator="equal">
      <formula>"CW 3120-R2"</formula>
    </cfRule>
    <cfRule type="cellIs" dxfId="159" priority="143" stopIfTrue="1" operator="equal">
      <formula>"CW 3240-R7"</formula>
    </cfRule>
    <cfRule type="cellIs" dxfId="158" priority="70" stopIfTrue="1" operator="equal">
      <formula>"CW 2130-R11"</formula>
    </cfRule>
  </conditionalFormatting>
  <conditionalFormatting sqref="D469:D470">
    <cfRule type="cellIs" dxfId="157" priority="91" stopIfTrue="1" operator="equal">
      <formula>"CW 3240-R7"</formula>
    </cfRule>
    <cfRule type="cellIs" dxfId="156" priority="90" stopIfTrue="1" operator="equal">
      <formula>"CW 3120-R2"</formula>
    </cfRule>
    <cfRule type="cellIs" dxfId="155" priority="89" stopIfTrue="1" operator="equal">
      <formula>"CW 2130-R11"</formula>
    </cfRule>
  </conditionalFormatting>
  <conditionalFormatting sqref="D472:D477">
    <cfRule type="cellIs" dxfId="154" priority="64" stopIfTrue="1" operator="equal">
      <formula>"CW 3120-R2"</formula>
    </cfRule>
    <cfRule type="cellIs" dxfId="153" priority="65" stopIfTrue="1" operator="equal">
      <formula>"CW 3240-R7"</formula>
    </cfRule>
  </conditionalFormatting>
  <conditionalFormatting sqref="D478:D480">
    <cfRule type="cellIs" dxfId="152" priority="222" stopIfTrue="1" operator="equal">
      <formula>"CW 3240-R7"</formula>
    </cfRule>
    <cfRule type="cellIs" dxfId="151" priority="221" stopIfTrue="1" operator="equal">
      <formula>"CW 3120-R2"</formula>
    </cfRule>
  </conditionalFormatting>
  <conditionalFormatting sqref="D479:D480">
    <cfRule type="cellIs" dxfId="150" priority="220" stopIfTrue="1" operator="equal">
      <formula>"CW 2130-R11"</formula>
    </cfRule>
  </conditionalFormatting>
  <conditionalFormatting sqref="D487">
    <cfRule type="cellIs" dxfId="149" priority="219" stopIfTrue="1" operator="equal">
      <formula>"CW 2130-R11"</formula>
    </cfRule>
  </conditionalFormatting>
  <conditionalFormatting sqref="D495:D497">
    <cfRule type="cellIs" dxfId="148" priority="218" stopIfTrue="1" operator="equal">
      <formula>"CW 3240-R7"</formula>
    </cfRule>
    <cfRule type="cellIs" dxfId="147" priority="217" stopIfTrue="1" operator="equal">
      <formula>"CW 3120-R2"</formula>
    </cfRule>
    <cfRule type="cellIs" dxfId="146" priority="216" stopIfTrue="1" operator="equal">
      <formula>"CW 2130-R11"</formula>
    </cfRule>
  </conditionalFormatting>
  <conditionalFormatting sqref="D501:D544">
    <cfRule type="cellIs" dxfId="145" priority="67" stopIfTrue="1" operator="equal">
      <formula>"CW 2130-R11"</formula>
    </cfRule>
    <cfRule type="cellIs" dxfId="144" priority="68" stopIfTrue="1" operator="equal">
      <formula>"CW 3120-R2"</formula>
    </cfRule>
    <cfRule type="cellIs" dxfId="143" priority="69" stopIfTrue="1" operator="equal">
      <formula>"CW 3240-R7"</formula>
    </cfRule>
  </conditionalFormatting>
  <conditionalFormatting sqref="D546">
    <cfRule type="cellIs" dxfId="142" priority="213" stopIfTrue="1" operator="equal">
      <formula>"CW 2130-R11"</formula>
    </cfRule>
    <cfRule type="cellIs" dxfId="141" priority="215" stopIfTrue="1" operator="equal">
      <formula>"CW 3240-R7"</formula>
    </cfRule>
    <cfRule type="cellIs" dxfId="140" priority="214" stopIfTrue="1" operator="equal">
      <formula>"CW 3120-R2"</formula>
    </cfRule>
  </conditionalFormatting>
  <conditionalFormatting sqref="D548:D550">
    <cfRule type="cellIs" dxfId="139" priority="72" stopIfTrue="1" operator="equal">
      <formula>"CW 3120-R2"</formula>
    </cfRule>
    <cfRule type="cellIs" dxfId="138" priority="73" stopIfTrue="1" operator="equal">
      <formula>"CW 3240-R7"</formula>
    </cfRule>
  </conditionalFormatting>
  <conditionalFormatting sqref="D549:D550">
    <cfRule type="cellIs" dxfId="137" priority="71" stopIfTrue="1" operator="equal">
      <formula>"CW 2130-R11"</formula>
    </cfRule>
  </conditionalFormatting>
  <conditionalFormatting sqref="D551:D556">
    <cfRule type="cellIs" dxfId="136" priority="211" stopIfTrue="1" operator="equal">
      <formula>"CW 3120-R2"</formula>
    </cfRule>
    <cfRule type="cellIs" dxfId="135" priority="212" stopIfTrue="1" operator="equal">
      <formula>"CW 3240-R7"</formula>
    </cfRule>
  </conditionalFormatting>
  <conditionalFormatting sqref="D555:D556">
    <cfRule type="cellIs" dxfId="134" priority="210" stopIfTrue="1" operator="equal">
      <formula>"CW 2130-R11"</formula>
    </cfRule>
  </conditionalFormatting>
  <conditionalFormatting sqref="D557:D564">
    <cfRule type="cellIs" dxfId="133" priority="38" stopIfTrue="1" operator="equal">
      <formula>"CW 3120-R2"</formula>
    </cfRule>
    <cfRule type="cellIs" dxfId="132" priority="39" stopIfTrue="1" operator="equal">
      <formula>"CW 3240-R7"</formula>
    </cfRule>
  </conditionalFormatting>
  <conditionalFormatting sqref="D565:D572">
    <cfRule type="cellIs" dxfId="131" priority="207" stopIfTrue="1" operator="equal">
      <formula>"CW 2130-R11"</formula>
    </cfRule>
    <cfRule type="cellIs" dxfId="130" priority="208" stopIfTrue="1" operator="equal">
      <formula>"CW 3120-R2"</formula>
    </cfRule>
    <cfRule type="cellIs" dxfId="129" priority="209" stopIfTrue="1" operator="equal">
      <formula>"CW 3240-R7"</formula>
    </cfRule>
  </conditionalFormatting>
  <conditionalFormatting sqref="D574:D576">
    <cfRule type="cellIs" dxfId="128" priority="205" stopIfTrue="1" operator="equal">
      <formula>"CW 3120-R2"</formula>
    </cfRule>
    <cfRule type="cellIs" dxfId="127" priority="206" stopIfTrue="1" operator="equal">
      <formula>"CW 3240-R7"</formula>
    </cfRule>
    <cfRule type="cellIs" dxfId="126" priority="204" stopIfTrue="1" operator="equal">
      <formula>"CW 2130-R11"</formula>
    </cfRule>
  </conditionalFormatting>
  <conditionalFormatting sqref="D580:D633">
    <cfRule type="cellIs" dxfId="125" priority="141" stopIfTrue="1" operator="equal">
      <formula>"CW 3240-R7"</formula>
    </cfRule>
    <cfRule type="cellIs" dxfId="124" priority="66" stopIfTrue="1" operator="equal">
      <formula>"CW 2130-R11"</formula>
    </cfRule>
    <cfRule type="cellIs" dxfId="123" priority="140" stopIfTrue="1" operator="equal">
      <formula>"CW 3120-R2"</formula>
    </cfRule>
  </conditionalFormatting>
  <conditionalFormatting sqref="D635:D642">
    <cfRule type="cellIs" dxfId="122" priority="93" stopIfTrue="1" operator="equal">
      <formula>"CW 3120-R2"</formula>
    </cfRule>
    <cfRule type="cellIs" dxfId="121" priority="94" stopIfTrue="1" operator="equal">
      <formula>"CW 3240-R7"</formula>
    </cfRule>
    <cfRule type="cellIs" dxfId="120" priority="92" stopIfTrue="1" operator="equal">
      <formula>"CW 2130-R11"</formula>
    </cfRule>
  </conditionalFormatting>
  <conditionalFormatting sqref="D644:D651">
    <cfRule type="cellIs" dxfId="119" priority="203" stopIfTrue="1" operator="equal">
      <formula>"CW 3240-R7"</formula>
    </cfRule>
    <cfRule type="cellIs" dxfId="118" priority="202" stopIfTrue="1" operator="equal">
      <formula>"CW 3120-R2"</formula>
    </cfRule>
  </conditionalFormatting>
  <conditionalFormatting sqref="D645">
    <cfRule type="cellIs" dxfId="117" priority="201" stopIfTrue="1" operator="equal">
      <formula>"CW 2130-R11"</formula>
    </cfRule>
  </conditionalFormatting>
  <conditionalFormatting sqref="D650:D658">
    <cfRule type="cellIs" dxfId="116" priority="46" stopIfTrue="1" operator="equal">
      <formula>"CW 2130-R11"</formula>
    </cfRule>
  </conditionalFormatting>
  <conditionalFormatting sqref="D652:D667">
    <cfRule type="cellIs" dxfId="115" priority="47" stopIfTrue="1" operator="equal">
      <formula>"CW 3120-R2"</formula>
    </cfRule>
    <cfRule type="cellIs" dxfId="114" priority="48" stopIfTrue="1" operator="equal">
      <formula>"CW 3240-R7"</formula>
    </cfRule>
  </conditionalFormatting>
  <conditionalFormatting sqref="D668:D669">
    <cfRule type="cellIs" dxfId="113" priority="36" stopIfTrue="1" operator="equal">
      <formula>"CW 3120-R2"</formula>
    </cfRule>
  </conditionalFormatting>
  <conditionalFormatting sqref="D668:D670">
    <cfRule type="cellIs" dxfId="112" priority="37" stopIfTrue="1" operator="equal">
      <formula>"CW 3240-R7"</formula>
    </cfRule>
  </conditionalFormatting>
  <conditionalFormatting sqref="D670">
    <cfRule type="cellIs" dxfId="111" priority="200" stopIfTrue="1" operator="equal">
      <formula>"CW 2130-R11"</formula>
    </cfRule>
  </conditionalFormatting>
  <conditionalFormatting sqref="D672:D678">
    <cfRule type="cellIs" dxfId="110" priority="197" stopIfTrue="1" operator="equal">
      <formula>"CW 2130-R11"</formula>
    </cfRule>
    <cfRule type="cellIs" dxfId="109" priority="199" stopIfTrue="1" operator="equal">
      <formula>"CW 3240-R7"</formula>
    </cfRule>
    <cfRule type="cellIs" dxfId="108" priority="198" stopIfTrue="1" operator="equal">
      <formula>"CW 3120-R2"</formula>
    </cfRule>
  </conditionalFormatting>
  <conditionalFormatting sqref="D680:D682 D684">
    <cfRule type="cellIs" dxfId="107" priority="195" stopIfTrue="1" operator="equal">
      <formula>"CW 3120-R2"</formula>
    </cfRule>
    <cfRule type="cellIs" dxfId="106" priority="194" stopIfTrue="1" operator="equal">
      <formula>"CW 2130-R11"</formula>
    </cfRule>
    <cfRule type="cellIs" dxfId="105" priority="196" stopIfTrue="1" operator="equal">
      <formula>"CW 3240-R7"</formula>
    </cfRule>
  </conditionalFormatting>
  <conditionalFormatting sqref="D688:D729">
    <cfRule type="cellIs" dxfId="104" priority="88" stopIfTrue="1" operator="equal">
      <formula>"CW 3240-R7"</formula>
    </cfRule>
    <cfRule type="cellIs" dxfId="103" priority="87" stopIfTrue="1" operator="equal">
      <formula>"CW 3120-R2"</formula>
    </cfRule>
    <cfRule type="cellIs" dxfId="102" priority="86" stopIfTrue="1" operator="equal">
      <formula>"CW 2130-R11"</formula>
    </cfRule>
  </conditionalFormatting>
  <conditionalFormatting sqref="D728:D729">
    <cfRule type="cellIs" dxfId="101" priority="80" stopIfTrue="1" operator="equal">
      <formula>"CW 2130-R11"</formula>
    </cfRule>
    <cfRule type="cellIs" dxfId="100" priority="82" stopIfTrue="1" operator="equal">
      <formula>"CW 3240-R7"</formula>
    </cfRule>
    <cfRule type="cellIs" dxfId="99" priority="83" stopIfTrue="1" operator="equal">
      <formula>"CW 2130-R11"</formula>
    </cfRule>
    <cfRule type="cellIs" dxfId="98" priority="84" stopIfTrue="1" operator="equal">
      <formula>"CW 3120-R2"</formula>
    </cfRule>
    <cfRule type="cellIs" dxfId="97" priority="85" stopIfTrue="1" operator="equal">
      <formula>"CW 3240-R7"</formula>
    </cfRule>
    <cfRule type="cellIs" dxfId="96" priority="81" stopIfTrue="1" operator="equal">
      <formula>"CW 3120-R2"</formula>
    </cfRule>
    <cfRule type="cellIs" dxfId="95" priority="78" stopIfTrue="1" operator="equal">
      <formula>"CW 2130-R11"</formula>
    </cfRule>
    <cfRule type="cellIs" dxfId="94" priority="79" stopIfTrue="1" operator="equal">
      <formula>"CW 3240-R7"</formula>
    </cfRule>
  </conditionalFormatting>
  <conditionalFormatting sqref="D728:D743">
    <cfRule type="cellIs" dxfId="93" priority="8" stopIfTrue="1" operator="equal">
      <formula>"CW 3120-R2"</formula>
    </cfRule>
  </conditionalFormatting>
  <conditionalFormatting sqref="D730:D740">
    <cfRule type="cellIs" dxfId="92" priority="7" stopIfTrue="1" operator="equal">
      <formula>"CW 2130-R11"</formula>
    </cfRule>
  </conditionalFormatting>
  <conditionalFormatting sqref="D730:D743">
    <cfRule type="cellIs" dxfId="91" priority="9" stopIfTrue="1" operator="equal">
      <formula>"CW 3240-R7"</formula>
    </cfRule>
  </conditionalFormatting>
  <conditionalFormatting sqref="D744:D745">
    <cfRule type="cellIs" dxfId="90" priority="6" stopIfTrue="1" operator="equal">
      <formula>"CW 3240-R7"</formula>
    </cfRule>
    <cfRule type="cellIs" dxfId="89" priority="5" stopIfTrue="1" operator="equal">
      <formula>"CW 3120-R2"</formula>
    </cfRule>
    <cfRule type="cellIs" dxfId="88" priority="4" stopIfTrue="1" operator="equal">
      <formula>"CW 2130-R11"</formula>
    </cfRule>
  </conditionalFormatting>
  <conditionalFormatting sqref="D759:D800">
    <cfRule type="cellIs" dxfId="87" priority="147" stopIfTrue="1" operator="equal">
      <formula>"CW 2130-R11"</formula>
    </cfRule>
    <cfRule type="cellIs" dxfId="86" priority="148" stopIfTrue="1" operator="equal">
      <formula>"CW 3120-R2"</formula>
    </cfRule>
    <cfRule type="cellIs" dxfId="85" priority="149" stopIfTrue="1" operator="equal">
      <formula>"CW 3240-R7"</formula>
    </cfRule>
  </conditionalFormatting>
  <conditionalFormatting sqref="D802">
    <cfRule type="cellIs" dxfId="84" priority="193" stopIfTrue="1" operator="equal">
      <formula>"CW 3240-R7"</formula>
    </cfRule>
    <cfRule type="cellIs" dxfId="83" priority="192" stopIfTrue="1" operator="equal">
      <formula>"CW 3120-R2"</formula>
    </cfRule>
    <cfRule type="cellIs" dxfId="82" priority="191" stopIfTrue="1" operator="equal">
      <formula>"CW 2130-R11"</formula>
    </cfRule>
  </conditionalFormatting>
  <conditionalFormatting sqref="D804:D806">
    <cfRule type="cellIs" dxfId="81" priority="189" stopIfTrue="1" operator="equal">
      <formula>"CW 3120-R2"</formula>
    </cfRule>
    <cfRule type="cellIs" dxfId="80" priority="188" stopIfTrue="1" operator="equal">
      <formula>"CW 2130-R11"</formula>
    </cfRule>
    <cfRule type="cellIs" dxfId="79" priority="190" stopIfTrue="1" operator="equal">
      <formula>"CW 3240-R7"</formula>
    </cfRule>
  </conditionalFormatting>
  <conditionalFormatting sqref="D812:D828">
    <cfRule type="cellIs" dxfId="78" priority="181" stopIfTrue="1" operator="equal">
      <formula>"CW 3120-R2"</formula>
    </cfRule>
    <cfRule type="cellIs" dxfId="77" priority="180" stopIfTrue="1" operator="equal">
      <formula>"CW 2130-R11"</formula>
    </cfRule>
    <cfRule type="cellIs" dxfId="76" priority="182" stopIfTrue="1" operator="equal">
      <formula>"CW 3240-R7"</formula>
    </cfRule>
  </conditionalFormatting>
  <conditionalFormatting sqref="D830:D835">
    <cfRule type="cellIs" dxfId="75" priority="179" stopIfTrue="1" operator="equal">
      <formula>"CW 3240-R7"</formula>
    </cfRule>
    <cfRule type="cellIs" dxfId="74" priority="178" stopIfTrue="1" operator="equal">
      <formula>"CW 3120-R2"</formula>
    </cfRule>
    <cfRule type="cellIs" dxfId="73" priority="177" stopIfTrue="1" operator="equal">
      <formula>"CW 2130-R11"</formula>
    </cfRule>
  </conditionalFormatting>
  <conditionalFormatting sqref="D837">
    <cfRule type="cellIs" dxfId="72" priority="176" stopIfTrue="1" operator="equal">
      <formula>"CW 3240-R7"</formula>
    </cfRule>
    <cfRule type="cellIs" dxfId="71" priority="175" stopIfTrue="1" operator="equal">
      <formula>"CW 3120-R2"</formula>
    </cfRule>
    <cfRule type="cellIs" dxfId="70" priority="174" stopIfTrue="1" operator="equal">
      <formula>"CW 2130-R11"</formula>
    </cfRule>
  </conditionalFormatting>
  <conditionalFormatting sqref="D839:D841">
    <cfRule type="cellIs" dxfId="69" priority="173" stopIfTrue="1" operator="equal">
      <formula>"CW 3240-R7"</formula>
    </cfRule>
    <cfRule type="cellIs" dxfId="68" priority="172" stopIfTrue="1" operator="equal">
      <formula>"CW 3120-R2"</formula>
    </cfRule>
  </conditionalFormatting>
  <conditionalFormatting sqref="D840:D841">
    <cfRule type="cellIs" dxfId="67" priority="171" stopIfTrue="1" operator="equal">
      <formula>"CW 2130-R11"</formula>
    </cfRule>
  </conditionalFormatting>
  <conditionalFormatting sqref="D843">
    <cfRule type="cellIs" dxfId="66" priority="168" stopIfTrue="1" operator="equal">
      <formula>"CW 2130-R11"</formula>
    </cfRule>
    <cfRule type="cellIs" dxfId="65" priority="170" stopIfTrue="1" operator="equal">
      <formula>"CW 3240-R7"</formula>
    </cfRule>
    <cfRule type="cellIs" dxfId="64" priority="169" stopIfTrue="1" operator="equal">
      <formula>"CW 3120-R2"</formula>
    </cfRule>
  </conditionalFormatting>
  <conditionalFormatting sqref="D849:D852">
    <cfRule type="cellIs" dxfId="63" priority="110" stopIfTrue="1" operator="equal">
      <formula>"CW 2130-R11"</formula>
    </cfRule>
    <cfRule type="cellIs" dxfId="62" priority="112" stopIfTrue="1" operator="equal">
      <formula>"CW 3240-R7"</formula>
    </cfRule>
    <cfRule type="cellIs" dxfId="61" priority="111" stopIfTrue="1" operator="equal">
      <formula>"CW 3120-R2"</formula>
    </cfRule>
  </conditionalFormatting>
  <conditionalFormatting sqref="D854:D870">
    <cfRule type="cellIs" dxfId="60" priority="109" stopIfTrue="1" operator="equal">
      <formula>"CW 3240-R7"</formula>
    </cfRule>
    <cfRule type="cellIs" dxfId="59" priority="107" stopIfTrue="1" operator="equal">
      <formula>"CW 2130-R11"</formula>
    </cfRule>
    <cfRule type="cellIs" dxfId="58" priority="108" stopIfTrue="1" operator="equal">
      <formula>"CW 3120-R2"</formula>
    </cfRule>
  </conditionalFormatting>
  <conditionalFormatting sqref="D872:D874">
    <cfRule type="cellIs" dxfId="57" priority="106" stopIfTrue="1" operator="equal">
      <formula>"CW 3240-R7"</formula>
    </cfRule>
    <cfRule type="cellIs" dxfId="56" priority="105" stopIfTrue="1" operator="equal">
      <formula>"CW 3120-R2"</formula>
    </cfRule>
    <cfRule type="cellIs" dxfId="55" priority="104" stopIfTrue="1" operator="equal">
      <formula>"CW 2130-R11"</formula>
    </cfRule>
  </conditionalFormatting>
  <conditionalFormatting sqref="D876">
    <cfRule type="cellIs" dxfId="54" priority="167" stopIfTrue="1" operator="equal">
      <formula>"CW 3240-R7"</formula>
    </cfRule>
    <cfRule type="cellIs" dxfId="53" priority="166" stopIfTrue="1" operator="equal">
      <formula>"CW 3120-R2"</formula>
    </cfRule>
    <cfRule type="cellIs" dxfId="52" priority="165" stopIfTrue="1" operator="equal">
      <formula>"CW 2130-R11"</formula>
    </cfRule>
  </conditionalFormatting>
  <conditionalFormatting sqref="D878:D880">
    <cfRule type="cellIs" dxfId="51" priority="163" stopIfTrue="1" operator="equal">
      <formula>"CW 3120-R2"</formula>
    </cfRule>
    <cfRule type="cellIs" dxfId="50" priority="164" stopIfTrue="1" operator="equal">
      <formula>"CW 3240-R7"</formula>
    </cfRule>
    <cfRule type="cellIs" dxfId="49" priority="162" stopIfTrue="1" operator="equal">
      <formula>"CW 2130-R11"</formula>
    </cfRule>
  </conditionalFormatting>
  <conditionalFormatting sqref="D884:D897">
    <cfRule type="cellIs" dxfId="48" priority="100" stopIfTrue="1" operator="equal">
      <formula>"CW 3240-R7"</formula>
    </cfRule>
    <cfRule type="cellIs" dxfId="47" priority="99" stopIfTrue="1" operator="equal">
      <formula>"CW 3120-R2"</formula>
    </cfRule>
    <cfRule type="cellIs" dxfId="46" priority="98" stopIfTrue="1" operator="equal">
      <formula>"CW 2130-R11"</formula>
    </cfRule>
  </conditionalFormatting>
  <conditionalFormatting sqref="D899:D928">
    <cfRule type="cellIs" dxfId="45" priority="2" stopIfTrue="1" operator="equal">
      <formula>"CW 3120-R2"</formula>
    </cfRule>
    <cfRule type="cellIs" dxfId="44" priority="3" stopIfTrue="1" operator="equal">
      <formula>"CW 3240-R7"</formula>
    </cfRule>
    <cfRule type="cellIs" dxfId="43" priority="1" stopIfTrue="1" operator="equal">
      <formula>"CW 2130-R11"</formula>
    </cfRule>
  </conditionalFormatting>
  <conditionalFormatting sqref="D930">
    <cfRule type="cellIs" dxfId="42" priority="160" stopIfTrue="1" operator="equal">
      <formula>"CW 3120-R2"</formula>
    </cfRule>
    <cfRule type="cellIs" dxfId="41" priority="159" stopIfTrue="1" operator="equal">
      <formula>"CW 2130-R11"</formula>
    </cfRule>
    <cfRule type="cellIs" dxfId="40" priority="161" stopIfTrue="1" operator="equal">
      <formula>"CW 3240-R7"</formula>
    </cfRule>
  </conditionalFormatting>
  <conditionalFormatting sqref="D932:D933">
    <cfRule type="cellIs" dxfId="39" priority="156" stopIfTrue="1" operator="equal">
      <formula>"CW 2130-R11"</formula>
    </cfRule>
    <cfRule type="cellIs" dxfId="38" priority="158" stopIfTrue="1" operator="equal">
      <formula>"CW 3240-R7"</formula>
    </cfRule>
    <cfRule type="cellIs" dxfId="37" priority="157" stopIfTrue="1" operator="equal">
      <formula>"CW 3120-R2"</formula>
    </cfRule>
  </conditionalFormatting>
  <conditionalFormatting sqref="D935:D937">
    <cfRule type="cellIs" dxfId="36" priority="153" stopIfTrue="1" operator="equal">
      <formula>"CW 2130-R11"</formula>
    </cfRule>
    <cfRule type="cellIs" dxfId="35" priority="155" stopIfTrue="1" operator="equal">
      <formula>"CW 3240-R7"</formula>
    </cfRule>
    <cfRule type="cellIs" dxfId="34" priority="154" stopIfTrue="1" operator="equal">
      <formula>"CW 3120-R2"</formula>
    </cfRule>
  </conditionalFormatting>
  <conditionalFormatting sqref="D939">
    <cfRule type="cellIs" dxfId="33" priority="103" stopIfTrue="1" operator="equal">
      <formula>"CW 3240-R7"</formula>
    </cfRule>
    <cfRule type="cellIs" dxfId="32" priority="102" stopIfTrue="1" operator="equal">
      <formula>"CW 3120-R2"</formula>
    </cfRule>
    <cfRule type="cellIs" dxfId="31" priority="101" stopIfTrue="1" operator="equal">
      <formula>"CW 2130-R11"</formula>
    </cfRule>
  </conditionalFormatting>
  <conditionalFormatting sqref="D944:D945">
    <cfRule type="cellIs" dxfId="30" priority="139" stopIfTrue="1" operator="equal">
      <formula>"CW 3240-R7"</formula>
    </cfRule>
    <cfRule type="cellIs" dxfId="29" priority="138" stopIfTrue="1" operator="equal">
      <formula>"CW 3120-R2"</formula>
    </cfRule>
  </conditionalFormatting>
  <conditionalFormatting sqref="D945">
    <cfRule type="cellIs" dxfId="28" priority="137" stopIfTrue="1" operator="equal">
      <formula>"CW 2130-R11"</formula>
    </cfRule>
  </conditionalFormatting>
  <conditionalFormatting sqref="D947">
    <cfRule type="cellIs" dxfId="27" priority="136" stopIfTrue="1" operator="equal">
      <formula>"CW 3240-R7"</formula>
    </cfRule>
    <cfRule type="cellIs" dxfId="26" priority="135" stopIfTrue="1" operator="equal">
      <formula>"CW 3120-R2"</formula>
    </cfRule>
  </conditionalFormatting>
  <conditionalFormatting sqref="D949:D950">
    <cfRule type="cellIs" dxfId="25" priority="134" stopIfTrue="1" operator="equal">
      <formula>"CW 3240-R7"</formula>
    </cfRule>
    <cfRule type="cellIs" dxfId="24" priority="133" stopIfTrue="1" operator="equal">
      <formula>"CW 3120-R2"</formula>
    </cfRule>
  </conditionalFormatting>
  <conditionalFormatting sqref="D950">
    <cfRule type="cellIs" dxfId="23" priority="132" stopIfTrue="1" operator="equal">
      <formula>"CW 2130-R11"</formula>
    </cfRule>
  </conditionalFormatting>
  <conditionalFormatting sqref="D951">
    <cfRule type="cellIs" dxfId="22" priority="128" stopIfTrue="1" operator="equal">
      <formula>"CW 3120-R2"</formula>
    </cfRule>
    <cfRule type="cellIs" dxfId="21" priority="129" stopIfTrue="1" operator="equal">
      <formula>"CW 3240-R7"</formula>
    </cfRule>
  </conditionalFormatting>
  <conditionalFormatting sqref="D953">
    <cfRule type="cellIs" dxfId="20" priority="131" stopIfTrue="1" operator="equal">
      <formula>"CW 3240-R7"</formula>
    </cfRule>
    <cfRule type="cellIs" dxfId="19" priority="130" stopIfTrue="1" operator="equal">
      <formula>"CW 3120-R2"</formula>
    </cfRule>
  </conditionalFormatting>
  <conditionalFormatting sqref="D955:D956">
    <cfRule type="cellIs" dxfId="18" priority="126" stopIfTrue="1" operator="equal">
      <formula>"CW 3120-R2"</formula>
    </cfRule>
    <cfRule type="cellIs" dxfId="17" priority="127" stopIfTrue="1" operator="equal">
      <formula>"CW 3240-R7"</formula>
    </cfRule>
  </conditionalFormatting>
  <conditionalFormatting sqref="D956">
    <cfRule type="cellIs" dxfId="16" priority="125" stopIfTrue="1" operator="equal">
      <formula>"CW 2130-R11"</formula>
    </cfRule>
  </conditionalFormatting>
  <conditionalFormatting sqref="D957:D958">
    <cfRule type="cellIs" dxfId="15" priority="121" stopIfTrue="1" operator="equal">
      <formula>"CW 3120-R2"</formula>
    </cfRule>
    <cfRule type="cellIs" dxfId="14" priority="122" stopIfTrue="1" operator="equal">
      <formula>"CW 3240-R7"</formula>
    </cfRule>
  </conditionalFormatting>
  <conditionalFormatting sqref="D958">
    <cfRule type="cellIs" dxfId="13" priority="120" stopIfTrue="1" operator="equal">
      <formula>"CW 2130-R11"</formula>
    </cfRule>
  </conditionalFormatting>
  <conditionalFormatting sqref="D960">
    <cfRule type="cellIs" dxfId="12" priority="124" stopIfTrue="1" operator="equal">
      <formula>"CW 3240-R7"</formula>
    </cfRule>
    <cfRule type="cellIs" dxfId="11" priority="123" stopIfTrue="1" operator="equal">
      <formula>"CW 3120-R2"</formula>
    </cfRule>
  </conditionalFormatting>
  <conditionalFormatting sqref="D962:D963">
    <cfRule type="cellIs" dxfId="10" priority="118" stopIfTrue="1" operator="equal">
      <formula>"CW 3120-R2"</formula>
    </cfRule>
    <cfRule type="cellIs" dxfId="9" priority="119" stopIfTrue="1" operator="equal">
      <formula>"CW 3240-R7"</formula>
    </cfRule>
  </conditionalFormatting>
  <conditionalFormatting sqref="D963">
    <cfRule type="cellIs" dxfId="8" priority="117" stopIfTrue="1" operator="equal">
      <formula>"CW 2130-R11"</formula>
    </cfRule>
  </conditionalFormatting>
  <conditionalFormatting sqref="D964:D966">
    <cfRule type="cellIs" dxfId="7" priority="113" stopIfTrue="1" operator="equal">
      <formula>"CW 3120-R2"</formula>
    </cfRule>
    <cfRule type="cellIs" dxfId="6" priority="114" stopIfTrue="1" operator="equal">
      <formula>"CW 3240-R7"</formula>
    </cfRule>
  </conditionalFormatting>
  <conditionalFormatting sqref="D968">
    <cfRule type="cellIs" dxfId="5" priority="115" stopIfTrue="1" operator="equal">
      <formula>"CW 3120-R2"</formula>
    </cfRule>
    <cfRule type="cellIs" dxfId="4" priority="116" stopIfTrue="1" operator="equal">
      <formula>"CW 3240-R7"</formula>
    </cfRule>
  </conditionalFormatting>
  <conditionalFormatting sqref="D982">
    <cfRule type="cellIs" dxfId="3" priority="184" stopIfTrue="1" operator="equal">
      <formula>"CW 2130-R11"</formula>
    </cfRule>
    <cfRule type="cellIs" dxfId="2" priority="185" stopIfTrue="1" operator="equal">
      <formula>"CW 3120-R2"</formula>
    </cfRule>
    <cfRule type="cellIs" dxfId="1" priority="186" stopIfTrue="1" operator="equal">
      <formula>"CW 3240-R7"</formula>
    </cfRule>
  </conditionalFormatting>
  <conditionalFormatting sqref="G982">
    <cfRule type="expression" dxfId="0" priority="183">
      <formula>G982&gt;G989*0.05</formula>
    </cfRule>
  </conditionalFormatting>
  <dataValidations count="2">
    <dataValidation type="decimal" operator="equal" allowBlank="1" showInputMessage="1" showErrorMessage="1" errorTitle="ENTRY ERROR!" error="Lump Sum Price cannot be more than 5% of the Total Bid _x000a_Must be greater than 0 and cannot include fractions of a cent. " promptTitle="CAUTION" prompt="Enter your LUMP SUM BID PRICE _x000a_only after all other bid prices have _x000a_been entered as you are restricted_x000a_to a maximum of 5% of the Total _x000a_Bid in accordance with contract conditions. Red =  5% of Total Bid Price exceeded._x000a_You do not need to type in the &quot;$&quot;" sqref="G982" xr:uid="{C7DFA600-1CC0-410D-8E42-DE2E12865FE8}">
      <formula1>IF(AND(G982&gt;=0.01,G982&lt;=G1010*0.05),ROUND(G982,2),0.01)</formula1>
    </dataValidation>
    <dataValidation type="decimal" operator="equal" allowBlank="1" showInputMessage="1" showErrorMessage="1" errorTitle="ENTRY ERROR!" error="Unit Price must be greater than 0_x000a_and cannot include fractions of a cent" prompt="Enter your Unit Bid Price._x000a_You do not need to type in the &quot;$&quot;" sqref="G10:G11 G13 G15:G16 G18 G53 G473 G97 G99:G100 G103:G104 G106 G108:G110 G112 G114:G116 G118 G120 G122 G544 G377:G378 G139 G40 G745 G149:G150 G155:G156 G158 G160:G164 G136 G173 G175:G176 G179 G181:G182 G184 G186 G188 G134 G202 G219 G222:G223 G228 G230:G231 G234 G194:G195 G238 G240 G242 G244:G246 G390:G391 G236 G253 G72:G74 G781:G785 G666:G667 G91:G92 G258:G259 G264:G265 G267 G269:G270 G272 G274 G277:G278 G280 G282 G297:G298 G293 G295 G300 G303 G306 G486:G487 G316 G318:G321 G324:G325 G330 G332:G333 G338 G340:G342 G344 G346:G348 G350 G352 G355:G361 G968 G886 G891 G939 G900:G901 G903 G905 G907 G888:G889 G834:G835 G926 G930 G932:G933 G419 G421:G422 G425:G426 G428 G430:G432 G434 G436:G438 G440 G442 G445:G449 G451 G453:G455 G373 G469:G470 G388 G479:G480 G496:G497 G502 G504:G505 G508 G510:G512 G514:G516 G518 G520:G523 G525 G527:G528 G531:G533 G458 G546 G384:G385 G553 G555:G556 G558 G918 G566 G568:G572 G575:G576 G581 G583:G584 G587:G588 G590 G592:G594 G596 G598:G600 G602 G604 G606 G608 G611:G616 G645 G622:G625 G549:G550 G648 G564 G845 G672 G674:G678 G884 G689:G690 G692 G717 G698 G700 G703:G704 G706 G708 G290 G723:G724 G726 G733:G734 G736:G737 G739 G768 G747:G749 G760:G761 G763 G765:G766 G770 G773:G774 G776 G778 G67 G788 G790 G792:G793 G796:G797 G799:G800 G802 G805:G806 G873:G874 G966 G76:G78 G141 G813 G815 G817 G819:G820 G822:G824 G827:G828 G143 G837 G840:G841 G859:G861 G849 G535:G537 G855 G857 G851:G852 G863:G866 G869:G870 G876 G879:G880 G618:G620 G928 G413:G414 G406:G410 G393 G363:G364 G313:G314 G380:G381 G540 G251 G249 G216:G217 G198 G132 G84:G88 G82 G80 G476:G477 G56:G57 G50:G51 G47:G48 G42:G44 G972:G979 G38 G35 G669:G670 G26 G23:G24 G920:G923 G20 G62:G65 G489:G493 G285:G287 G719:G720 G711:G712 G715 G694:G696 G467 G465 G664 G375 G635:G636 G641:G642 G639 G628 G945 G947 G684 G953 G951 G960 G958 G916 G909:G910 G912:G913 G843 G831:G832 G936:G937 G893:G895 G897 G632:G633 G129 G206:G207 G660 G662 G482 G152:G153 G200 G404 G462 G124:G126 G60 G650:G658 G752:G753 G755 G70 G309:G311 G398:G400 G484 G560:G562 G31:G33 G209 G255 G336 G366:G370 G396 G146:G147 G28 G190:G192 G211 G214 G402 G460 G542 G630 G681:G682 G956 G964 G167:G168 G742:G743 G728:G730" xr:uid="{9D1F7059-A2AD-4D97-9240-4954DF87ECC4}">
      <formula1>IF(G10&gt;=0.01,ROUND(G10,2),0.01)</formula1>
    </dataValidation>
  </dataValidations>
  <pageMargins left="0.5" right="0.5" top="0.75" bottom="0.75" header="0.25" footer="0.25"/>
  <pageSetup scale="69" orientation="portrait" r:id="rId1"/>
  <headerFooter alignWithMargins="0">
    <oddHeader>&amp;L&amp;10The City of Winnipeg
Tender No. 8-2025 
&amp;R&amp;10Bid Submission
&amp;P of &amp;N</oddHeader>
    <oddFooter xml:space="preserve">&amp;R                   </oddFooter>
  </headerFooter>
  <rowBreaks count="34" manualBreakCount="34">
    <brk id="94" min="1" max="7" man="1"/>
    <brk id="118" min="1" max="7" man="1"/>
    <brk id="170" min="1" max="7" man="1"/>
    <brk id="195" min="1" max="7" man="1"/>
    <brk id="219" min="1" max="7" man="1"/>
    <brk id="225" max="16383" man="1"/>
    <brk id="261" min="1" max="7" man="1"/>
    <brk id="287" min="1" max="7" man="1"/>
    <brk id="311" min="1" max="7" man="1"/>
    <brk id="327" min="1" max="7" man="1"/>
    <brk id="378" min="1" max="7" man="1"/>
    <brk id="416" min="1" max="7" man="1"/>
    <brk id="440" min="1" max="7" man="1"/>
    <brk id="499" min="1" max="7" man="1"/>
    <brk id="550" min="1" max="7" man="1"/>
    <brk id="578" min="1" max="7" man="1"/>
    <brk id="602" min="1" max="7" man="1"/>
    <brk id="682" min="1" max="7" man="1"/>
    <brk id="686" min="1" max="7" man="1"/>
    <brk id="712" min="1" max="7" man="1"/>
    <brk id="730" min="1" max="7" man="1"/>
    <brk id="757" max="16383" man="1"/>
    <brk id="785" min="1" max="7" man="1"/>
    <brk id="808" max="16383" man="1"/>
    <brk id="832" min="1" max="7" man="1"/>
    <brk id="846" min="1" max="7" man="1"/>
    <brk id="881" max="16383" man="1"/>
    <brk id="907" min="1" max="7" man="1"/>
    <brk id="930" min="1" max="7" man="1"/>
    <brk id="940" min="1" max="7" man="1"/>
    <brk id="969" min="1" max="7" man="1"/>
    <brk id="980" min="1" max="7" man="1"/>
    <brk id="983" max="16383" man="1"/>
    <brk id="1005" min="1"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34"/>
  <sheetViews>
    <sheetView view="pageBreakPreview" zoomScaleNormal="100" workbookViewId="0">
      <selection activeCell="C10" sqref="C10"/>
    </sheetView>
  </sheetViews>
  <sheetFormatPr defaultColWidth="11.453125" defaultRowHeight="15.5" x14ac:dyDescent="0.35"/>
  <cols>
    <col min="1" max="1" width="31.7265625" style="12" customWidth="1"/>
    <col min="2" max="2" width="16.26953125" style="12" customWidth="1"/>
    <col min="3" max="16384" width="11.453125" style="2"/>
  </cols>
  <sheetData>
    <row r="1" spans="1:2" x14ac:dyDescent="0.35">
      <c r="A1" s="7" t="s">
        <v>622</v>
      </c>
      <c r="B1" s="7" t="s">
        <v>629</v>
      </c>
    </row>
    <row r="2" spans="1:2" x14ac:dyDescent="0.35">
      <c r="A2" s="7">
        <v>0</v>
      </c>
      <c r="B2" s="7" t="s">
        <v>630</v>
      </c>
    </row>
    <row r="3" spans="1:2" x14ac:dyDescent="0.35">
      <c r="A3" s="7" t="s">
        <v>631</v>
      </c>
      <c r="B3" s="7" t="s">
        <v>632</v>
      </c>
    </row>
    <row r="4" spans="1:2" x14ac:dyDescent="0.35">
      <c r="A4" s="8" t="s">
        <v>633</v>
      </c>
      <c r="B4" s="7" t="s">
        <v>634</v>
      </c>
    </row>
    <row r="5" spans="1:2" x14ac:dyDescent="0.35">
      <c r="A5" s="7" t="s">
        <v>635</v>
      </c>
      <c r="B5" s="7" t="s">
        <v>636</v>
      </c>
    </row>
    <row r="6" spans="1:2" x14ac:dyDescent="0.35">
      <c r="A6" s="7" t="s">
        <v>637</v>
      </c>
      <c r="B6" s="7" t="s">
        <v>638</v>
      </c>
    </row>
    <row r="7" spans="1:2" x14ac:dyDescent="0.35">
      <c r="A7" s="7" t="s">
        <v>639</v>
      </c>
      <c r="B7" s="7" t="s">
        <v>640</v>
      </c>
    </row>
    <row r="8" spans="1:2" x14ac:dyDescent="0.35">
      <c r="A8" s="7" t="s">
        <v>641</v>
      </c>
      <c r="B8" s="7" t="s">
        <v>642</v>
      </c>
    </row>
    <row r="9" spans="1:2" x14ac:dyDescent="0.35">
      <c r="A9" s="7" t="s">
        <v>643</v>
      </c>
      <c r="B9" s="7" t="s">
        <v>644</v>
      </c>
    </row>
    <row r="10" spans="1:2" x14ac:dyDescent="0.35">
      <c r="A10" s="9">
        <v>0</v>
      </c>
      <c r="B10" s="7" t="s">
        <v>645</v>
      </c>
    </row>
    <row r="11" spans="1:2" x14ac:dyDescent="0.35">
      <c r="A11" s="10">
        <v>0</v>
      </c>
      <c r="B11" s="7" t="s">
        <v>646</v>
      </c>
    </row>
    <row r="12" spans="1:2" x14ac:dyDescent="0.35">
      <c r="A12" s="11">
        <v>0</v>
      </c>
      <c r="B12" s="7" t="s">
        <v>647</v>
      </c>
    </row>
    <row r="13" spans="1:2" x14ac:dyDescent="0.35">
      <c r="A13" s="7" t="s">
        <v>648</v>
      </c>
      <c r="B13" s="7" t="s">
        <v>629</v>
      </c>
    </row>
    <row r="14" spans="1:2" ht="31" x14ac:dyDescent="0.35">
      <c r="A14" s="7" t="s">
        <v>649</v>
      </c>
      <c r="B14" s="7" t="s">
        <v>650</v>
      </c>
    </row>
    <row r="15" spans="1:2" x14ac:dyDescent="0.35">
      <c r="A15" s="7" t="s">
        <v>651</v>
      </c>
      <c r="B15" s="7" t="s">
        <v>652</v>
      </c>
    </row>
    <row r="16" spans="1:2" x14ac:dyDescent="0.35">
      <c r="A16" s="7" t="s">
        <v>653</v>
      </c>
      <c r="B16" s="7" t="s">
        <v>654</v>
      </c>
    </row>
    <row r="17" spans="1:2" x14ac:dyDescent="0.35">
      <c r="A17" s="7" t="s">
        <v>655</v>
      </c>
      <c r="B17" s="7" t="s">
        <v>656</v>
      </c>
    </row>
    <row r="18" spans="1:2" x14ac:dyDescent="0.35">
      <c r="A18" s="7" t="s">
        <v>657</v>
      </c>
      <c r="B18" s="7" t="s">
        <v>658</v>
      </c>
    </row>
    <row r="19" spans="1:2" x14ac:dyDescent="0.35">
      <c r="A19" s="7" t="s">
        <v>659</v>
      </c>
      <c r="B19" s="7" t="s">
        <v>660</v>
      </c>
    </row>
    <row r="20" spans="1:2" x14ac:dyDescent="0.35">
      <c r="A20" s="7" t="s">
        <v>661</v>
      </c>
      <c r="B20" s="7" t="s">
        <v>662</v>
      </c>
    </row>
    <row r="21" spans="1:2" x14ac:dyDescent="0.35">
      <c r="A21" s="7" t="s">
        <v>663</v>
      </c>
      <c r="B21" s="7" t="s">
        <v>664</v>
      </c>
    </row>
    <row r="22" spans="1:2" x14ac:dyDescent="0.35">
      <c r="A22" s="7" t="s">
        <v>665</v>
      </c>
      <c r="B22" s="7" t="s">
        <v>666</v>
      </c>
    </row>
    <row r="34" spans="4:4" x14ac:dyDescent="0.35">
      <c r="D34" s="2" t="s">
        <v>873</v>
      </c>
    </row>
  </sheetData>
  <phoneticPr fontId="18"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Checking Process</vt:lpstr>
      <vt:lpstr>Pay Items</vt:lpstr>
      <vt:lpstr>8-2025</vt:lpstr>
      <vt:lpstr>Number Formats</vt:lpstr>
      <vt:lpstr>'8-2025'!Print_Area</vt:lpstr>
      <vt:lpstr>'Checking Process'!Print_Area</vt:lpstr>
      <vt:lpstr>'Pay Items'!Print_Area</vt:lpstr>
      <vt:lpstr>'8-2025'!Print_Titles</vt:lpstr>
      <vt:lpstr>'Pay Items'!Print_Titles</vt:lpstr>
      <vt:lpstr>'8-2025'!XEVERYTHING</vt:lpstr>
      <vt:lpstr>'8-2025'!XITEMS</vt:lpstr>
    </vt:vector>
  </TitlesOfParts>
  <Company>City of Winnipeg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Public Works</dc:creator>
  <dc:description>Checked by C. Humbert
Mar. 20, 2025
File Size 206KB</dc:description>
  <cp:lastModifiedBy>McDonald, Charisse</cp:lastModifiedBy>
  <cp:lastPrinted>2025-03-20T15:46:12Z</cp:lastPrinted>
  <dcterms:created xsi:type="dcterms:W3CDTF">2000-01-26T18:56:05Z</dcterms:created>
  <dcterms:modified xsi:type="dcterms:W3CDTF">2025-03-24T15:30:58Z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C420140606-RW</vt:lpwstr>
  </property>
  <property fmtid="{D5CDD505-2E9C-101B-9397-08002B2CF9AE}" pid="3" name="_NewReviewCycle">
    <vt:lpwstr/>
  </property>
</Properties>
</file>