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Sewer\S-1333 SW Sewer Catchment Area Upgrades\4.0 Contract Admin\4.1 Bid Opportunity Documents\RFP 864-2025\MERX\"/>
    </mc:Choice>
  </mc:AlternateContent>
  <xr:revisionPtr revIDLastSave="0" documentId="13_ncr:1_{8A284D44-9F26-4A87-A71C-BC839A309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prices'!$A$5:$H$60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prices'!$A$1:$H$68</definedName>
    <definedName name="Print_Area_1">'Unit prices'!$A$6:$H$70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2" l="1"/>
  <c r="H58" i="2"/>
  <c r="H38" i="2"/>
  <c r="H60" i="2" l="1"/>
  <c r="H56" i="2"/>
  <c r="H55" i="2"/>
  <c r="H54" i="2"/>
  <c r="H53" i="2"/>
  <c r="H52" i="2"/>
  <c r="H51" i="2"/>
  <c r="H48" i="2"/>
  <c r="H47" i="2"/>
  <c r="H46" i="2"/>
  <c r="H45" i="2"/>
  <c r="H44" i="2"/>
  <c r="H43" i="2"/>
  <c r="H42" i="2"/>
  <c r="H39" i="2"/>
  <c r="H18" i="2"/>
  <c r="H37" i="2"/>
  <c r="H17" i="2"/>
  <c r="H26" i="2"/>
  <c r="H7" i="2" l="1"/>
  <c r="H8" i="2"/>
  <c r="H9" i="2"/>
  <c r="H12" i="2"/>
  <c r="H13" i="2"/>
  <c r="H14" i="2"/>
  <c r="H15" i="2"/>
  <c r="H16" i="2"/>
  <c r="H21" i="2"/>
  <c r="H22" i="2"/>
  <c r="H23" i="2"/>
  <c r="H24" i="2"/>
  <c r="H25" i="2"/>
  <c r="H27" i="2"/>
  <c r="H30" i="2"/>
  <c r="H31" i="2"/>
  <c r="H32" i="2"/>
  <c r="H33" i="2"/>
  <c r="H34" i="2"/>
  <c r="H35" i="2"/>
  <c r="H36" i="2"/>
  <c r="H6" i="2"/>
  <c r="F63" i="2" l="1"/>
  <c r="A7" i="2" l="1"/>
  <c r="A8" i="2" l="1"/>
  <c r="A9" i="2" s="1"/>
  <c r="A12" i="2" s="1"/>
  <c r="A13" i="2" l="1"/>
  <c r="A14" i="2" s="1"/>
  <c r="A15" i="2" s="1"/>
  <c r="A16" i="2" s="1"/>
  <c r="A17" i="2" l="1"/>
  <c r="A18" i="2" l="1"/>
  <c r="A21" i="2" s="1"/>
  <c r="A22" i="2" s="1"/>
  <c r="A23" i="2" s="1"/>
  <c r="A24" i="2" s="1"/>
  <c r="A25" i="2" s="1"/>
  <c r="A26" i="2" s="1"/>
  <c r="A27" i="2" s="1"/>
  <c r="A30" i="2" l="1"/>
  <c r="A31" i="2" s="1"/>
  <c r="A32" i="2" s="1"/>
  <c r="A33" i="2" s="1"/>
  <c r="A34" i="2" s="1"/>
  <c r="A35" i="2" s="1"/>
  <c r="A36" i="2" s="1"/>
  <c r="A37" i="2" s="1"/>
  <c r="A38" i="2" s="1"/>
  <c r="A39" i="2" s="1"/>
  <c r="A42" i="2" l="1"/>
  <c r="A43" i="2" s="1"/>
  <c r="A44" i="2" s="1"/>
  <c r="A45" i="2" s="1"/>
  <c r="A46" i="2" s="1"/>
  <c r="A48" i="2" l="1"/>
  <c r="A47" i="2"/>
  <c r="A51" i="2" l="1"/>
  <c r="A52" i="2" s="1"/>
  <c r="A53" i="2" s="1"/>
  <c r="A54" i="2" s="1"/>
  <c r="A55" i="2" s="1"/>
  <c r="A59" i="2" s="1"/>
  <c r="A56" i="2" l="1"/>
  <c r="A60" i="2" s="1"/>
  <c r="A5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<sst xmlns="http://schemas.openxmlformats.org/spreadsheetml/2006/main" count="150" uniqueCount="69">
  <si>
    <t>FORM B:PRICES</t>
  </si>
  <si>
    <t>UNIT PRICES</t>
  </si>
  <si>
    <t>Item</t>
  </si>
  <si>
    <t>Description</t>
  </si>
  <si>
    <t>Spec.
Ref</t>
  </si>
  <si>
    <t>Approximate Quantity</t>
  </si>
  <si>
    <t>Unit Price</t>
  </si>
  <si>
    <t>Name of Bidder</t>
  </si>
  <si>
    <t>TOTAL BID PRICE (GST &amp; MRST extra) (in numbers)</t>
  </si>
  <si>
    <t>Project Management</t>
  </si>
  <si>
    <t>Detailed Engineering Design</t>
  </si>
  <si>
    <t>Construction Documents</t>
  </si>
  <si>
    <t>Procurement Process</t>
  </si>
  <si>
    <t>Contract 1 - River Crossing Twin Force Mains</t>
  </si>
  <si>
    <t>Contract 3 - Linacre Lift Station</t>
  </si>
  <si>
    <t>PLC &amp; HMI Programming</t>
  </si>
  <si>
    <t>Contract 4 - Upstream Sewer Work</t>
  </si>
  <si>
    <t>Contract 5 - Kilkenny Lift Station Demolition</t>
  </si>
  <si>
    <t>Demolition Documents</t>
  </si>
  <si>
    <t>RFQ and Procurement Process</t>
  </si>
  <si>
    <t>Fixed Fee</t>
  </si>
  <si>
    <t>Total Fee</t>
  </si>
  <si>
    <t>Disbursement</t>
  </si>
  <si>
    <t>Contract Administration - Resident Site Hours</t>
  </si>
  <si>
    <t>Consultant Progress Reports</t>
  </si>
  <si>
    <t>Wastewater Hydraulic Modelling Services</t>
  </si>
  <si>
    <t>D7</t>
  </si>
  <si>
    <t>D8</t>
  </si>
  <si>
    <t>D9</t>
  </si>
  <si>
    <t>D23</t>
  </si>
  <si>
    <t>D25</t>
  </si>
  <si>
    <t>Contract Administration - Resident Tunnel Drive Site Hours</t>
  </si>
  <si>
    <t>D26</t>
  </si>
  <si>
    <t>D31</t>
  </si>
  <si>
    <t>D27</t>
  </si>
  <si>
    <t>D22</t>
  </si>
  <si>
    <t>D24</t>
  </si>
  <si>
    <t>D28</t>
  </si>
  <si>
    <t>D29</t>
  </si>
  <si>
    <t>Additional Work Allowance</t>
  </si>
  <si>
    <t>Fee Basis</t>
  </si>
  <si>
    <t>Allowance</t>
  </si>
  <si>
    <t>(See B9 clause in tender document)</t>
  </si>
  <si>
    <t>Record Documents and Project Close-Out</t>
  </si>
  <si>
    <t>Contract Administration Services - Resident</t>
  </si>
  <si>
    <t>Contract Administration Services - Non-Resident</t>
  </si>
  <si>
    <t>Commissioning</t>
  </si>
  <si>
    <t>D10</t>
  </si>
  <si>
    <t>D11, D12</t>
  </si>
  <si>
    <t>D17, D18</t>
  </si>
  <si>
    <t>D21, D22</t>
  </si>
  <si>
    <t>D32</t>
  </si>
  <si>
    <t>D11, D13</t>
  </si>
  <si>
    <t>D11, D14</t>
  </si>
  <si>
    <t>D17, D19</t>
  </si>
  <si>
    <t>D32, D33</t>
  </si>
  <si>
    <t>D11, D15</t>
  </si>
  <si>
    <t>D30</t>
  </si>
  <si>
    <t>D11, D16</t>
  </si>
  <si>
    <t>D17, D20</t>
  </si>
  <si>
    <t>D34</t>
  </si>
  <si>
    <t>Factory Acceptance Testing (FAT)</t>
  </si>
  <si>
    <t>Heritage Work Allowance</t>
  </si>
  <si>
    <t>Geotechnical Work Allowance</t>
  </si>
  <si>
    <t>D35</t>
  </si>
  <si>
    <t>D36</t>
  </si>
  <si>
    <t>Engagement Consultations</t>
  </si>
  <si>
    <t>Contract 2 - Downstream Gravity Sewer Interceptor</t>
  </si>
  <si>
    <t>Time-Based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</si>
</sst>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&quot;$&quot;#,##0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89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4" xfId="1" applyFont="1" applyBorder="1" applyProtection="1">
      <protection locked="0"/>
    </xf>
    <xf numFmtId="4" fontId="0" fillId="0" borderId="0" xfId="0" applyNumberForma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 vertical="center"/>
      <protection locked="0"/>
    </xf>
    <xf numFmtId="0" fontId="36" fillId="24" borderId="14" xfId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75" fontId="0" fillId="0" borderId="17" xfId="0" applyNumberFormat="1" applyBorder="1" applyAlignment="1" applyProtection="1">
      <alignment horizontal="right"/>
      <protection locked="0"/>
    </xf>
    <xf numFmtId="175" fontId="0" fillId="0" borderId="19" xfId="0" applyNumberFormat="1" applyBorder="1" applyAlignment="1">
      <alignment horizontal="right"/>
    </xf>
    <xf numFmtId="175" fontId="0" fillId="0" borderId="21" xfId="0" applyNumberFormat="1" applyBorder="1" applyAlignment="1">
      <alignment horizontal="left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left"/>
      <protection locked="0"/>
    </xf>
    <xf numFmtId="175" fontId="0" fillId="0" borderId="20" xfId="0" applyNumberForma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 vertical="center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175" fontId="36" fillId="24" borderId="0" xfId="1" applyNumberFormat="1" applyFont="1" applyAlignment="1">
      <alignment horizontal="left"/>
    </xf>
    <xf numFmtId="175" fontId="36" fillId="24" borderId="21" xfId="1" applyNumberFormat="1" applyFont="1" applyBorder="1" applyAlignment="1">
      <alignment horizontal="left"/>
    </xf>
    <xf numFmtId="175" fontId="0" fillId="0" borderId="12" xfId="0" applyNumberFormat="1" applyBorder="1" applyAlignment="1" applyProtection="1">
      <alignment horizontal="right"/>
      <protection locked="0"/>
    </xf>
    <xf numFmtId="176" fontId="0" fillId="0" borderId="12" xfId="0" applyNumberFormat="1" applyBorder="1" applyAlignment="1" applyProtection="1">
      <alignment horizontal="right"/>
      <protection locked="0"/>
    </xf>
    <xf numFmtId="176" fontId="0" fillId="0" borderId="12" xfId="0" applyNumberFormat="1" applyBorder="1" applyAlignment="1">
      <alignment horizontal="right"/>
    </xf>
    <xf numFmtId="0" fontId="41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 applyProtection="1">
      <alignment horizontal="left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4" fontId="41" fillId="0" borderId="12" xfId="0" applyNumberFormat="1" applyFont="1" applyBorder="1" applyAlignment="1" applyProtection="1">
      <alignment horizontal="center" vertical="center" wrapText="1"/>
      <protection locked="0"/>
    </xf>
    <xf numFmtId="175" fontId="41" fillId="0" borderId="12" xfId="0" applyNumberFormat="1" applyFont="1" applyBorder="1" applyAlignment="1" applyProtection="1">
      <alignment horizontal="center" vertical="center" wrapText="1"/>
      <protection locked="0"/>
    </xf>
    <xf numFmtId="175" fontId="41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6" fillId="24" borderId="16" xfId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175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36" fillId="24" borderId="15" xfId="1" applyFont="1" applyBorder="1" applyAlignment="1" applyProtection="1">
      <alignment horizontal="left" vertical="center"/>
      <protection locked="0"/>
    </xf>
    <xf numFmtId="164" fontId="40" fillId="0" borderId="18" xfId="0" applyNumberFormat="1" applyFont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>
      <alignment horizontal="right" vertical="center"/>
    </xf>
    <xf numFmtId="164" fontId="40" fillId="0" borderId="16" xfId="0" applyNumberFormat="1" applyFont="1" applyBorder="1" applyAlignment="1">
      <alignment horizontal="left" vertical="center"/>
    </xf>
    <xf numFmtId="175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2" fillId="0" borderId="12" xfId="0" applyFont="1" applyBorder="1" applyAlignment="1">
      <alignment wrapText="1"/>
    </xf>
    <xf numFmtId="4" fontId="0" fillId="0" borderId="17" xfId="0" applyNumberFormat="1" applyBorder="1" applyAlignment="1" applyProtection="1">
      <alignment horizontal="left"/>
      <protection locked="0"/>
    </xf>
    <xf numFmtId="175" fontId="36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8" xfId="0" applyBorder="1" applyProtection="1">
      <protection locked="0"/>
    </xf>
    <xf numFmtId="0" fontId="0" fillId="0" borderId="17" xfId="0" applyBorder="1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2" fillId="0" borderId="16" xfId="0" applyFont="1" applyBorder="1" applyAlignment="1" applyProtection="1">
      <alignment horizontal="left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5" borderId="13" xfId="0" applyFont="1" applyFill="1" applyBorder="1" applyAlignment="1" applyProtection="1">
      <alignment horizontal="left" vertical="center" wrapText="1"/>
    </xf>
    <xf numFmtId="0" fontId="1" fillId="25" borderId="22" xfId="0" applyFont="1" applyFill="1" applyBorder="1" applyAlignment="1" applyProtection="1">
      <alignment horizontal="left" vertical="center" wrapText="1"/>
    </xf>
    <xf numFmtId="0" fontId="1" fillId="25" borderId="23" xfId="0" applyFont="1" applyFill="1" applyBorder="1" applyAlignment="1" applyProtection="1">
      <alignment horizontal="left" vertic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70"/>
  <sheetViews>
    <sheetView showGridLines="0" tabSelected="1" view="pageLayout" zoomScaleNormal="100" zoomScaleSheetLayoutView="100" workbookViewId="0">
      <selection activeCell="F13" sqref="F13"/>
    </sheetView>
  </sheetViews>
  <sheetFormatPr defaultRowHeight="12.75" x14ac:dyDescent="0.2"/>
  <cols>
    <col min="1" max="1" width="5.7109375" style="24" customWidth="1"/>
    <col min="2" max="2" width="41.140625" customWidth="1"/>
    <col min="3" max="3" width="10.28515625" style="24" customWidth="1"/>
    <col min="4" max="4" width="12.5703125" style="2" customWidth="1"/>
    <col min="5" max="5" width="11.85546875" style="1" customWidth="1"/>
    <col min="6" max="7" width="12.42578125" style="3" customWidth="1"/>
    <col min="8" max="8" width="13.85546875" style="3" customWidth="1"/>
  </cols>
  <sheetData>
    <row r="1" spans="1:8" x14ac:dyDescent="0.2">
      <c r="A1" s="76"/>
      <c r="B1" s="77"/>
      <c r="C1" s="85" t="s">
        <v>0</v>
      </c>
      <c r="D1" s="85"/>
      <c r="E1" s="85"/>
      <c r="F1" s="25"/>
      <c r="G1" s="25"/>
      <c r="H1" s="26"/>
    </row>
    <row r="2" spans="1:8" x14ac:dyDescent="0.2">
      <c r="A2" s="74"/>
      <c r="B2" s="75"/>
      <c r="C2" s="84" t="s">
        <v>42</v>
      </c>
      <c r="D2" s="84"/>
      <c r="E2" s="84"/>
      <c r="F2" s="54"/>
      <c r="G2" s="54"/>
      <c r="H2" s="27"/>
    </row>
    <row r="3" spans="1:8" x14ac:dyDescent="0.2">
      <c r="A3" s="80"/>
      <c r="B3" s="75"/>
      <c r="C3" s="53"/>
      <c r="D3" s="55"/>
      <c r="E3" s="4"/>
      <c r="F3" s="54"/>
      <c r="G3" s="54"/>
      <c r="H3" s="27"/>
    </row>
    <row r="4" spans="1:8" x14ac:dyDescent="0.2">
      <c r="A4" s="58" t="s">
        <v>1</v>
      </c>
      <c r="B4" s="28"/>
      <c r="C4" s="29"/>
      <c r="D4" s="30"/>
      <c r="E4" s="9"/>
      <c r="F4" s="31"/>
      <c r="G4" s="31"/>
      <c r="H4" s="32"/>
    </row>
    <row r="5" spans="1:8" ht="22.5" x14ac:dyDescent="0.2">
      <c r="A5" s="44" t="s">
        <v>2</v>
      </c>
      <c r="B5" s="43" t="s">
        <v>3</v>
      </c>
      <c r="C5" s="44" t="s">
        <v>4</v>
      </c>
      <c r="D5" s="42" t="s">
        <v>40</v>
      </c>
      <c r="E5" s="45" t="s">
        <v>5</v>
      </c>
      <c r="F5" s="46" t="s">
        <v>6</v>
      </c>
      <c r="G5" s="46" t="s">
        <v>22</v>
      </c>
      <c r="H5" s="47" t="s">
        <v>21</v>
      </c>
    </row>
    <row r="6" spans="1:8" x14ac:dyDescent="0.2">
      <c r="A6" s="68">
        <v>1</v>
      </c>
      <c r="B6" s="69" t="s">
        <v>9</v>
      </c>
      <c r="C6" s="63" t="s">
        <v>26</v>
      </c>
      <c r="D6" s="64" t="s">
        <v>20</v>
      </c>
      <c r="E6" s="65">
        <v>1</v>
      </c>
      <c r="F6" s="40"/>
      <c r="G6" s="40"/>
      <c r="H6" s="41">
        <f>(E6*F6)+G6</f>
        <v>0</v>
      </c>
    </row>
    <row r="7" spans="1:8" x14ac:dyDescent="0.2">
      <c r="A7" s="68">
        <f>A6+1</f>
        <v>2</v>
      </c>
      <c r="B7" s="69" t="s">
        <v>24</v>
      </c>
      <c r="C7" s="63" t="s">
        <v>27</v>
      </c>
      <c r="D7" s="64" t="s">
        <v>20</v>
      </c>
      <c r="E7" s="65">
        <v>1</v>
      </c>
      <c r="F7" s="40"/>
      <c r="G7" s="40"/>
      <c r="H7" s="41">
        <f t="shared" ref="H7:H36" si="0">(E7*F7)+G7</f>
        <v>0</v>
      </c>
    </row>
    <row r="8" spans="1:8" x14ac:dyDescent="0.2">
      <c r="A8" s="68">
        <f t="shared" ref="A8:A56" si="1">A7+1</f>
        <v>3</v>
      </c>
      <c r="B8" s="69" t="s">
        <v>66</v>
      </c>
      <c r="C8" s="63" t="s">
        <v>28</v>
      </c>
      <c r="D8" s="66" t="s">
        <v>20</v>
      </c>
      <c r="E8" s="67">
        <v>1</v>
      </c>
      <c r="F8" s="59"/>
      <c r="G8" s="59"/>
      <c r="H8" s="60">
        <f t="shared" si="0"/>
        <v>0</v>
      </c>
    </row>
    <row r="9" spans="1:8" x14ac:dyDescent="0.2">
      <c r="A9" s="68">
        <f t="shared" si="1"/>
        <v>4</v>
      </c>
      <c r="B9" s="69" t="s">
        <v>25</v>
      </c>
      <c r="C9" s="63" t="s">
        <v>47</v>
      </c>
      <c r="D9" s="64" t="s">
        <v>20</v>
      </c>
      <c r="E9" s="65">
        <v>1</v>
      </c>
      <c r="F9" s="40"/>
      <c r="G9" s="40"/>
      <c r="H9" s="41">
        <f t="shared" si="0"/>
        <v>0</v>
      </c>
    </row>
    <row r="10" spans="1:8" x14ac:dyDescent="0.2">
      <c r="A10" s="81"/>
      <c r="B10" s="82"/>
      <c r="C10" s="82"/>
      <c r="D10" s="82"/>
      <c r="E10" s="82"/>
      <c r="F10" s="82"/>
      <c r="G10" s="82"/>
      <c r="H10" s="83"/>
    </row>
    <row r="11" spans="1:8" s="48" customFormat="1" ht="18" customHeight="1" x14ac:dyDescent="0.2">
      <c r="A11" s="86" t="s">
        <v>13</v>
      </c>
      <c r="B11" s="87"/>
      <c r="C11" s="87"/>
      <c r="D11" s="87"/>
      <c r="E11" s="87"/>
      <c r="F11" s="87"/>
      <c r="G11" s="87"/>
      <c r="H11" s="88"/>
    </row>
    <row r="12" spans="1:8" x14ac:dyDescent="0.2">
      <c r="A12" s="68">
        <f>A9+1</f>
        <v>5</v>
      </c>
      <c r="B12" s="69" t="s">
        <v>10</v>
      </c>
      <c r="C12" s="63" t="s">
        <v>48</v>
      </c>
      <c r="D12" s="64" t="s">
        <v>20</v>
      </c>
      <c r="E12" s="65">
        <v>1</v>
      </c>
      <c r="F12" s="40"/>
      <c r="G12" s="40"/>
      <c r="H12" s="41">
        <f t="shared" si="0"/>
        <v>0</v>
      </c>
    </row>
    <row r="13" spans="1:8" x14ac:dyDescent="0.2">
      <c r="A13" s="68">
        <f t="shared" si="1"/>
        <v>6</v>
      </c>
      <c r="B13" s="69" t="s">
        <v>11</v>
      </c>
      <c r="C13" s="63" t="s">
        <v>49</v>
      </c>
      <c r="D13" s="64" t="s">
        <v>20</v>
      </c>
      <c r="E13" s="65">
        <v>1</v>
      </c>
      <c r="F13" s="40"/>
      <c r="G13" s="40"/>
      <c r="H13" s="41">
        <f t="shared" si="0"/>
        <v>0</v>
      </c>
    </row>
    <row r="14" spans="1:8" x14ac:dyDescent="0.2">
      <c r="A14" s="68">
        <f>A13+1</f>
        <v>7</v>
      </c>
      <c r="B14" s="69" t="s">
        <v>19</v>
      </c>
      <c r="C14" s="63" t="s">
        <v>50</v>
      </c>
      <c r="D14" s="64" t="s">
        <v>20</v>
      </c>
      <c r="E14" s="65">
        <v>1</v>
      </c>
      <c r="F14" s="40"/>
      <c r="G14" s="40"/>
      <c r="H14" s="41">
        <f t="shared" si="0"/>
        <v>0</v>
      </c>
    </row>
    <row r="15" spans="1:8" ht="12.75" customHeight="1" x14ac:dyDescent="0.2">
      <c r="A15" s="68">
        <f t="shared" si="1"/>
        <v>8</v>
      </c>
      <c r="B15" s="70" t="s">
        <v>45</v>
      </c>
      <c r="C15" s="63" t="s">
        <v>36</v>
      </c>
      <c r="D15" s="64" t="s">
        <v>20</v>
      </c>
      <c r="E15" s="65">
        <v>1</v>
      </c>
      <c r="F15" s="40"/>
      <c r="G15" s="40"/>
      <c r="H15" s="41">
        <f t="shared" si="0"/>
        <v>0</v>
      </c>
    </row>
    <row r="16" spans="1:8" x14ac:dyDescent="0.2">
      <c r="A16" s="68">
        <f t="shared" si="1"/>
        <v>9</v>
      </c>
      <c r="B16" s="70" t="s">
        <v>44</v>
      </c>
      <c r="C16" s="63" t="s">
        <v>32</v>
      </c>
      <c r="D16" s="64" t="s">
        <v>20</v>
      </c>
      <c r="E16" s="65">
        <v>1</v>
      </c>
      <c r="F16" s="40"/>
      <c r="G16" s="40"/>
      <c r="H16" s="41">
        <f t="shared" si="0"/>
        <v>0</v>
      </c>
    </row>
    <row r="17" spans="1:8" ht="25.5" x14ac:dyDescent="0.2">
      <c r="A17" s="68">
        <f t="shared" si="1"/>
        <v>10</v>
      </c>
      <c r="B17" s="69" t="s">
        <v>31</v>
      </c>
      <c r="C17" s="66" t="s">
        <v>34</v>
      </c>
      <c r="D17" s="66" t="s">
        <v>68</v>
      </c>
      <c r="E17" s="67">
        <v>4100</v>
      </c>
      <c r="F17" s="40"/>
      <c r="G17" s="40"/>
      <c r="H17" s="41">
        <f>(E17*F17)+G17</f>
        <v>0</v>
      </c>
    </row>
    <row r="18" spans="1:8" x14ac:dyDescent="0.2">
      <c r="A18" s="68">
        <f t="shared" si="1"/>
        <v>11</v>
      </c>
      <c r="B18" s="70" t="s">
        <v>43</v>
      </c>
      <c r="C18" s="63" t="s">
        <v>51</v>
      </c>
      <c r="D18" s="64" t="s">
        <v>20</v>
      </c>
      <c r="E18" s="65">
        <v>1</v>
      </c>
      <c r="F18" s="40"/>
      <c r="G18" s="40"/>
      <c r="H18" s="41">
        <f t="shared" ref="H18" si="2">(E18*F18)+G18</f>
        <v>0</v>
      </c>
    </row>
    <row r="19" spans="1:8" x14ac:dyDescent="0.2">
      <c r="A19" s="81"/>
      <c r="B19" s="82"/>
      <c r="C19" s="82"/>
      <c r="D19" s="82"/>
      <c r="E19" s="82"/>
      <c r="F19" s="82"/>
      <c r="G19" s="82"/>
      <c r="H19" s="83"/>
    </row>
    <row r="20" spans="1:8" ht="18" customHeight="1" x14ac:dyDescent="0.2">
      <c r="A20" s="86" t="s">
        <v>67</v>
      </c>
      <c r="B20" s="87"/>
      <c r="C20" s="87"/>
      <c r="D20" s="87"/>
      <c r="E20" s="87"/>
      <c r="F20" s="87"/>
      <c r="G20" s="87"/>
      <c r="H20" s="88"/>
    </row>
    <row r="21" spans="1:8" x14ac:dyDescent="0.2">
      <c r="A21" s="68">
        <f>A18+1</f>
        <v>12</v>
      </c>
      <c r="B21" s="69" t="s">
        <v>10</v>
      </c>
      <c r="C21" s="63" t="s">
        <v>52</v>
      </c>
      <c r="D21" s="64" t="s">
        <v>20</v>
      </c>
      <c r="E21" s="65">
        <v>1</v>
      </c>
      <c r="F21" s="40"/>
      <c r="G21" s="40"/>
      <c r="H21" s="41">
        <f t="shared" si="0"/>
        <v>0</v>
      </c>
    </row>
    <row r="22" spans="1:8" x14ac:dyDescent="0.2">
      <c r="A22" s="68">
        <f t="shared" si="1"/>
        <v>13</v>
      </c>
      <c r="B22" s="69" t="s">
        <v>11</v>
      </c>
      <c r="C22" s="63" t="s">
        <v>49</v>
      </c>
      <c r="D22" s="64" t="s">
        <v>20</v>
      </c>
      <c r="E22" s="65">
        <v>1</v>
      </c>
      <c r="F22" s="40"/>
      <c r="G22" s="40"/>
      <c r="H22" s="41">
        <f t="shared" si="0"/>
        <v>0</v>
      </c>
    </row>
    <row r="23" spans="1:8" x14ac:dyDescent="0.2">
      <c r="A23" s="68">
        <f t="shared" si="1"/>
        <v>14</v>
      </c>
      <c r="B23" s="69" t="s">
        <v>19</v>
      </c>
      <c r="C23" s="63" t="s">
        <v>50</v>
      </c>
      <c r="D23" s="64" t="s">
        <v>20</v>
      </c>
      <c r="E23" s="65">
        <v>1</v>
      </c>
      <c r="F23" s="40"/>
      <c r="G23" s="40"/>
      <c r="H23" s="41">
        <f t="shared" si="0"/>
        <v>0</v>
      </c>
    </row>
    <row r="24" spans="1:8" ht="12.75" customHeight="1" x14ac:dyDescent="0.2">
      <c r="A24" s="68">
        <f t="shared" si="1"/>
        <v>15</v>
      </c>
      <c r="B24" s="70" t="s">
        <v>45</v>
      </c>
      <c r="C24" s="63" t="s">
        <v>36</v>
      </c>
      <c r="D24" s="64" t="s">
        <v>20</v>
      </c>
      <c r="E24" s="65">
        <v>1</v>
      </c>
      <c r="F24" s="40"/>
      <c r="G24" s="40"/>
      <c r="H24" s="41">
        <f t="shared" si="0"/>
        <v>0</v>
      </c>
    </row>
    <row r="25" spans="1:8" x14ac:dyDescent="0.2">
      <c r="A25" s="68">
        <f t="shared" si="1"/>
        <v>16</v>
      </c>
      <c r="B25" s="70" t="s">
        <v>44</v>
      </c>
      <c r="C25" s="63" t="s">
        <v>32</v>
      </c>
      <c r="D25" s="64" t="s">
        <v>20</v>
      </c>
      <c r="E25" s="65">
        <v>1</v>
      </c>
      <c r="F25" s="40"/>
      <c r="G25" s="40"/>
      <c r="H25" s="41">
        <f t="shared" si="0"/>
        <v>0</v>
      </c>
    </row>
    <row r="26" spans="1:8" ht="25.5" x14ac:dyDescent="0.2">
      <c r="A26" s="68">
        <f t="shared" si="1"/>
        <v>17</v>
      </c>
      <c r="B26" s="70" t="s">
        <v>31</v>
      </c>
      <c r="C26" s="66" t="s">
        <v>37</v>
      </c>
      <c r="D26" s="66" t="s">
        <v>68</v>
      </c>
      <c r="E26" s="67">
        <v>5400</v>
      </c>
      <c r="F26" s="59"/>
      <c r="G26" s="59"/>
      <c r="H26" s="60">
        <f>(E26*F26)+G26</f>
        <v>0</v>
      </c>
    </row>
    <row r="27" spans="1:8" x14ac:dyDescent="0.2">
      <c r="A27" s="68">
        <f t="shared" si="1"/>
        <v>18</v>
      </c>
      <c r="B27" s="70" t="s">
        <v>43</v>
      </c>
      <c r="C27" s="63" t="s">
        <v>51</v>
      </c>
      <c r="D27" s="64" t="s">
        <v>20</v>
      </c>
      <c r="E27" s="65">
        <v>1</v>
      </c>
      <c r="F27" s="40"/>
      <c r="G27" s="40"/>
      <c r="H27" s="41">
        <f t="shared" si="0"/>
        <v>0</v>
      </c>
    </row>
    <row r="28" spans="1:8" x14ac:dyDescent="0.2">
      <c r="A28" s="81"/>
      <c r="B28" s="82"/>
      <c r="C28" s="82"/>
      <c r="D28" s="82"/>
      <c r="E28" s="82"/>
      <c r="F28" s="82"/>
      <c r="G28" s="82"/>
      <c r="H28" s="83"/>
    </row>
    <row r="29" spans="1:8" ht="18" customHeight="1" x14ac:dyDescent="0.2">
      <c r="A29" s="86" t="s">
        <v>14</v>
      </c>
      <c r="B29" s="87"/>
      <c r="C29" s="87"/>
      <c r="D29" s="87"/>
      <c r="E29" s="87"/>
      <c r="F29" s="87"/>
      <c r="G29" s="87"/>
      <c r="H29" s="88"/>
    </row>
    <row r="30" spans="1:8" x14ac:dyDescent="0.2">
      <c r="A30" s="68">
        <f>A27+1</f>
        <v>19</v>
      </c>
      <c r="B30" s="69" t="s">
        <v>10</v>
      </c>
      <c r="C30" s="63" t="s">
        <v>53</v>
      </c>
      <c r="D30" s="64" t="s">
        <v>20</v>
      </c>
      <c r="E30" s="65">
        <v>1</v>
      </c>
      <c r="F30" s="40"/>
      <c r="G30" s="40"/>
      <c r="H30" s="41">
        <f t="shared" si="0"/>
        <v>0</v>
      </c>
    </row>
    <row r="31" spans="1:8" x14ac:dyDescent="0.2">
      <c r="A31" s="68">
        <f t="shared" si="1"/>
        <v>20</v>
      </c>
      <c r="B31" s="69" t="s">
        <v>11</v>
      </c>
      <c r="C31" s="63" t="s">
        <v>54</v>
      </c>
      <c r="D31" s="64" t="s">
        <v>20</v>
      </c>
      <c r="E31" s="65">
        <v>1</v>
      </c>
      <c r="F31" s="40"/>
      <c r="G31" s="40"/>
      <c r="H31" s="41">
        <f t="shared" si="0"/>
        <v>0</v>
      </c>
    </row>
    <row r="32" spans="1:8" x14ac:dyDescent="0.2">
      <c r="A32" s="68">
        <f t="shared" si="1"/>
        <v>21</v>
      </c>
      <c r="B32" s="69" t="s">
        <v>19</v>
      </c>
      <c r="C32" s="63" t="s">
        <v>50</v>
      </c>
      <c r="D32" s="64" t="s">
        <v>20</v>
      </c>
      <c r="E32" s="65">
        <v>1</v>
      </c>
      <c r="F32" s="40"/>
      <c r="G32" s="40"/>
      <c r="H32" s="41">
        <f t="shared" si="0"/>
        <v>0</v>
      </c>
    </row>
    <row r="33" spans="1:8" x14ac:dyDescent="0.2">
      <c r="A33" s="68">
        <f t="shared" si="1"/>
        <v>22</v>
      </c>
      <c r="B33" s="69" t="s">
        <v>15</v>
      </c>
      <c r="C33" s="63" t="s">
        <v>29</v>
      </c>
      <c r="D33" s="64" t="s">
        <v>20</v>
      </c>
      <c r="E33" s="65">
        <v>1</v>
      </c>
      <c r="F33" s="40"/>
      <c r="G33" s="40"/>
      <c r="H33" s="41">
        <f t="shared" si="0"/>
        <v>0</v>
      </c>
    </row>
    <row r="34" spans="1:8" ht="12.75" customHeight="1" x14ac:dyDescent="0.2">
      <c r="A34" s="68">
        <f t="shared" si="1"/>
        <v>23</v>
      </c>
      <c r="B34" s="70" t="s">
        <v>45</v>
      </c>
      <c r="C34" s="63" t="s">
        <v>36</v>
      </c>
      <c r="D34" s="64" t="s">
        <v>20</v>
      </c>
      <c r="E34" s="65">
        <v>1</v>
      </c>
      <c r="F34" s="40"/>
      <c r="G34" s="40"/>
      <c r="H34" s="41">
        <f t="shared" si="0"/>
        <v>0</v>
      </c>
    </row>
    <row r="35" spans="1:8" x14ac:dyDescent="0.2">
      <c r="A35" s="68">
        <f t="shared" si="1"/>
        <v>24</v>
      </c>
      <c r="B35" s="69" t="s">
        <v>61</v>
      </c>
      <c r="C35" s="63" t="s">
        <v>30</v>
      </c>
      <c r="D35" s="64" t="s">
        <v>20</v>
      </c>
      <c r="E35" s="65">
        <v>1</v>
      </c>
      <c r="F35" s="40"/>
      <c r="G35" s="40"/>
      <c r="H35" s="41">
        <f t="shared" si="0"/>
        <v>0</v>
      </c>
    </row>
    <row r="36" spans="1:8" x14ac:dyDescent="0.2">
      <c r="A36" s="68">
        <f t="shared" si="1"/>
        <v>25</v>
      </c>
      <c r="B36" s="70" t="s">
        <v>44</v>
      </c>
      <c r="C36" s="63" t="s">
        <v>32</v>
      </c>
      <c r="D36" s="64" t="s">
        <v>20</v>
      </c>
      <c r="E36" s="65">
        <v>1</v>
      </c>
      <c r="F36" s="40"/>
      <c r="G36" s="40"/>
      <c r="H36" s="41">
        <f t="shared" si="0"/>
        <v>0</v>
      </c>
    </row>
    <row r="37" spans="1:8" ht="12.95" customHeight="1" x14ac:dyDescent="0.2">
      <c r="A37" s="68">
        <f t="shared" si="1"/>
        <v>26</v>
      </c>
      <c r="B37" s="70" t="s">
        <v>23</v>
      </c>
      <c r="C37" s="66" t="s">
        <v>38</v>
      </c>
      <c r="D37" s="66" t="s">
        <v>68</v>
      </c>
      <c r="E37" s="65">
        <v>3400</v>
      </c>
      <c r="F37" s="40"/>
      <c r="G37" s="40"/>
      <c r="H37" s="41">
        <f>(E37*F37)+G37</f>
        <v>0</v>
      </c>
    </row>
    <row r="38" spans="1:8" ht="12.95" customHeight="1" x14ac:dyDescent="0.2">
      <c r="A38" s="68">
        <f t="shared" si="1"/>
        <v>27</v>
      </c>
      <c r="B38" s="70" t="s">
        <v>46</v>
      </c>
      <c r="C38" s="66" t="s">
        <v>33</v>
      </c>
      <c r="D38" s="64" t="s">
        <v>20</v>
      </c>
      <c r="E38" s="65">
        <v>1</v>
      </c>
      <c r="F38" s="40"/>
      <c r="G38" s="40"/>
      <c r="H38" s="41">
        <f>(E38*F38)+G38</f>
        <v>0</v>
      </c>
    </row>
    <row r="39" spans="1:8" x14ac:dyDescent="0.2">
      <c r="A39" s="68">
        <f t="shared" si="1"/>
        <v>28</v>
      </c>
      <c r="B39" s="70" t="s">
        <v>43</v>
      </c>
      <c r="C39" s="63" t="s">
        <v>55</v>
      </c>
      <c r="D39" s="64" t="s">
        <v>20</v>
      </c>
      <c r="E39" s="65">
        <v>1</v>
      </c>
      <c r="F39" s="39"/>
      <c r="G39" s="39"/>
      <c r="H39" s="41">
        <f>(E39*F39)+G39</f>
        <v>0</v>
      </c>
    </row>
    <row r="40" spans="1:8" x14ac:dyDescent="0.2">
      <c r="A40" s="81"/>
      <c r="B40" s="82"/>
      <c r="C40" s="82"/>
      <c r="D40" s="82"/>
      <c r="E40" s="82"/>
      <c r="F40" s="82"/>
      <c r="G40" s="82"/>
      <c r="H40" s="83"/>
    </row>
    <row r="41" spans="1:8" ht="18" customHeight="1" x14ac:dyDescent="0.2">
      <c r="A41" s="86" t="s">
        <v>16</v>
      </c>
      <c r="B41" s="87"/>
      <c r="C41" s="87"/>
      <c r="D41" s="87"/>
      <c r="E41" s="87"/>
      <c r="F41" s="87"/>
      <c r="G41" s="87"/>
      <c r="H41" s="88"/>
    </row>
    <row r="42" spans="1:8" x14ac:dyDescent="0.2">
      <c r="A42" s="68">
        <f>A39+1</f>
        <v>29</v>
      </c>
      <c r="B42" s="69" t="s">
        <v>10</v>
      </c>
      <c r="C42" s="63" t="s">
        <v>56</v>
      </c>
      <c r="D42" s="64" t="s">
        <v>20</v>
      </c>
      <c r="E42" s="65">
        <v>1</v>
      </c>
      <c r="F42" s="39"/>
      <c r="G42" s="39"/>
      <c r="H42" s="41">
        <f t="shared" ref="H42:H48" si="3">(E42*F42)+G42</f>
        <v>0</v>
      </c>
    </row>
    <row r="43" spans="1:8" x14ac:dyDescent="0.2">
      <c r="A43" s="68">
        <f t="shared" si="1"/>
        <v>30</v>
      </c>
      <c r="B43" s="69" t="s">
        <v>11</v>
      </c>
      <c r="C43" s="63" t="s">
        <v>49</v>
      </c>
      <c r="D43" s="64" t="s">
        <v>20</v>
      </c>
      <c r="E43" s="65">
        <v>1</v>
      </c>
      <c r="F43" s="39"/>
      <c r="G43" s="39"/>
      <c r="H43" s="41">
        <f t="shared" si="3"/>
        <v>0</v>
      </c>
    </row>
    <row r="44" spans="1:8" x14ac:dyDescent="0.2">
      <c r="A44" s="68">
        <f t="shared" si="1"/>
        <v>31</v>
      </c>
      <c r="B44" s="69" t="s">
        <v>12</v>
      </c>
      <c r="C44" s="63" t="s">
        <v>35</v>
      </c>
      <c r="D44" s="64" t="s">
        <v>20</v>
      </c>
      <c r="E44" s="65">
        <v>1</v>
      </c>
      <c r="F44" s="39"/>
      <c r="G44" s="39"/>
      <c r="H44" s="41">
        <f t="shared" si="3"/>
        <v>0</v>
      </c>
    </row>
    <row r="45" spans="1:8" ht="12.75" customHeight="1" x14ac:dyDescent="0.2">
      <c r="A45" s="68">
        <f t="shared" si="1"/>
        <v>32</v>
      </c>
      <c r="B45" s="70" t="s">
        <v>45</v>
      </c>
      <c r="C45" s="63" t="s">
        <v>36</v>
      </c>
      <c r="D45" s="64" t="s">
        <v>20</v>
      </c>
      <c r="E45" s="65">
        <v>1</v>
      </c>
      <c r="F45" s="39"/>
      <c r="G45" s="39"/>
      <c r="H45" s="41">
        <f t="shared" si="3"/>
        <v>0</v>
      </c>
    </row>
    <row r="46" spans="1:8" x14ac:dyDescent="0.2">
      <c r="A46" s="68">
        <f t="shared" si="1"/>
        <v>33</v>
      </c>
      <c r="B46" s="70" t="s">
        <v>44</v>
      </c>
      <c r="C46" s="63" t="s">
        <v>32</v>
      </c>
      <c r="D46" s="64" t="s">
        <v>20</v>
      </c>
      <c r="E46" s="65">
        <v>1</v>
      </c>
      <c r="F46" s="39"/>
      <c r="G46" s="39"/>
      <c r="H46" s="41">
        <f t="shared" si="3"/>
        <v>0</v>
      </c>
    </row>
    <row r="47" spans="1:8" ht="25.5" x14ac:dyDescent="0.2">
      <c r="A47" s="68">
        <f t="shared" si="1"/>
        <v>34</v>
      </c>
      <c r="B47" s="70" t="s">
        <v>31</v>
      </c>
      <c r="C47" s="66" t="s">
        <v>57</v>
      </c>
      <c r="D47" s="66" t="s">
        <v>68</v>
      </c>
      <c r="E47" s="67">
        <v>1700</v>
      </c>
      <c r="F47" s="59"/>
      <c r="G47" s="59"/>
      <c r="H47" s="60">
        <f t="shared" si="3"/>
        <v>0</v>
      </c>
    </row>
    <row r="48" spans="1:8" x14ac:dyDescent="0.2">
      <c r="A48" s="68">
        <f>A46+1</f>
        <v>34</v>
      </c>
      <c r="B48" s="70" t="s">
        <v>43</v>
      </c>
      <c r="C48" s="63" t="s">
        <v>51</v>
      </c>
      <c r="D48" s="64" t="s">
        <v>20</v>
      </c>
      <c r="E48" s="65">
        <v>1</v>
      </c>
      <c r="F48" s="39"/>
      <c r="G48" s="39"/>
      <c r="H48" s="41">
        <f t="shared" si="3"/>
        <v>0</v>
      </c>
    </row>
    <row r="49" spans="1:8" x14ac:dyDescent="0.2">
      <c r="A49" s="81"/>
      <c r="B49" s="82"/>
      <c r="C49" s="82"/>
      <c r="D49" s="82"/>
      <c r="E49" s="82"/>
      <c r="F49" s="82"/>
      <c r="G49" s="82"/>
      <c r="H49" s="83"/>
    </row>
    <row r="50" spans="1:8" ht="18" customHeight="1" x14ac:dyDescent="0.2">
      <c r="A50" s="86" t="s">
        <v>17</v>
      </c>
      <c r="B50" s="87"/>
      <c r="C50" s="87"/>
      <c r="D50" s="87"/>
      <c r="E50" s="87"/>
      <c r="F50" s="87"/>
      <c r="G50" s="87"/>
      <c r="H50" s="88"/>
    </row>
    <row r="51" spans="1:8" x14ac:dyDescent="0.2">
      <c r="A51" s="68">
        <f>A48+1</f>
        <v>35</v>
      </c>
      <c r="B51" s="69" t="s">
        <v>10</v>
      </c>
      <c r="C51" s="63" t="s">
        <v>58</v>
      </c>
      <c r="D51" s="64" t="s">
        <v>20</v>
      </c>
      <c r="E51" s="65">
        <v>1</v>
      </c>
      <c r="F51" s="39"/>
      <c r="G51" s="39"/>
      <c r="H51" s="41">
        <f t="shared" ref="H51:H56" si="4">(E51*F51)+G51</f>
        <v>0</v>
      </c>
    </row>
    <row r="52" spans="1:8" x14ac:dyDescent="0.2">
      <c r="A52" s="68">
        <f t="shared" si="1"/>
        <v>36</v>
      </c>
      <c r="B52" s="69" t="s">
        <v>18</v>
      </c>
      <c r="C52" s="63" t="s">
        <v>59</v>
      </c>
      <c r="D52" s="64" t="s">
        <v>20</v>
      </c>
      <c r="E52" s="65">
        <v>1</v>
      </c>
      <c r="F52" s="39"/>
      <c r="G52" s="39"/>
      <c r="H52" s="41">
        <f t="shared" si="4"/>
        <v>0</v>
      </c>
    </row>
    <row r="53" spans="1:8" x14ac:dyDescent="0.2">
      <c r="A53" s="68">
        <f t="shared" si="1"/>
        <v>37</v>
      </c>
      <c r="B53" s="69" t="s">
        <v>12</v>
      </c>
      <c r="C53" s="63" t="s">
        <v>35</v>
      </c>
      <c r="D53" s="64" t="s">
        <v>20</v>
      </c>
      <c r="E53" s="65">
        <v>1</v>
      </c>
      <c r="F53" s="39"/>
      <c r="G53" s="39"/>
      <c r="H53" s="41">
        <f t="shared" si="4"/>
        <v>0</v>
      </c>
    </row>
    <row r="54" spans="1:8" ht="12.75" customHeight="1" x14ac:dyDescent="0.2">
      <c r="A54" s="68">
        <f t="shared" si="1"/>
        <v>38</v>
      </c>
      <c r="B54" s="70" t="s">
        <v>45</v>
      </c>
      <c r="C54" s="63" t="s">
        <v>36</v>
      </c>
      <c r="D54" s="64" t="s">
        <v>20</v>
      </c>
      <c r="E54" s="65">
        <v>1</v>
      </c>
      <c r="F54" s="39"/>
      <c r="G54" s="39"/>
      <c r="H54" s="41">
        <f t="shared" si="4"/>
        <v>0</v>
      </c>
    </row>
    <row r="55" spans="1:8" x14ac:dyDescent="0.2">
      <c r="A55" s="68">
        <f t="shared" si="1"/>
        <v>39</v>
      </c>
      <c r="B55" s="70" t="s">
        <v>44</v>
      </c>
      <c r="C55" s="63" t="s">
        <v>32</v>
      </c>
      <c r="D55" s="64" t="s">
        <v>20</v>
      </c>
      <c r="E55" s="65">
        <v>1</v>
      </c>
      <c r="F55" s="39"/>
      <c r="G55" s="39"/>
      <c r="H55" s="41">
        <f t="shared" si="4"/>
        <v>0</v>
      </c>
    </row>
    <row r="56" spans="1:8" x14ac:dyDescent="0.2">
      <c r="A56" s="68">
        <f t="shared" si="1"/>
        <v>40</v>
      </c>
      <c r="B56" s="70" t="s">
        <v>43</v>
      </c>
      <c r="C56" s="63" t="s">
        <v>51</v>
      </c>
      <c r="D56" s="64" t="s">
        <v>20</v>
      </c>
      <c r="E56" s="65">
        <v>1</v>
      </c>
      <c r="F56" s="39"/>
      <c r="G56" s="39"/>
      <c r="H56" s="41">
        <f t="shared" si="4"/>
        <v>0</v>
      </c>
    </row>
    <row r="57" spans="1:8" x14ac:dyDescent="0.2">
      <c r="A57" s="81"/>
      <c r="B57" s="82"/>
      <c r="C57" s="82"/>
      <c r="D57" s="82"/>
      <c r="E57" s="82"/>
      <c r="F57" s="82"/>
      <c r="G57" s="82"/>
      <c r="H57" s="83"/>
    </row>
    <row r="58" spans="1:8" x14ac:dyDescent="0.2">
      <c r="A58" s="68">
        <f>A55+1</f>
        <v>40</v>
      </c>
      <c r="B58" s="69" t="s">
        <v>62</v>
      </c>
      <c r="C58" s="63" t="s">
        <v>60</v>
      </c>
      <c r="D58" s="64" t="s">
        <v>41</v>
      </c>
      <c r="E58" s="65">
        <v>1</v>
      </c>
      <c r="F58" s="62">
        <v>300000</v>
      </c>
      <c r="G58" s="62">
        <v>0</v>
      </c>
      <c r="H58" s="41">
        <f>(E58*F58)+G58</f>
        <v>300000</v>
      </c>
    </row>
    <row r="59" spans="1:8" x14ac:dyDescent="0.2">
      <c r="A59" s="68">
        <f>A55+1</f>
        <v>40</v>
      </c>
      <c r="B59" s="69" t="s">
        <v>63</v>
      </c>
      <c r="C59" s="63" t="s">
        <v>64</v>
      </c>
      <c r="D59" s="64" t="s">
        <v>41</v>
      </c>
      <c r="E59" s="65">
        <v>1</v>
      </c>
      <c r="F59" s="62">
        <v>500000</v>
      </c>
      <c r="G59" s="62">
        <v>0</v>
      </c>
      <c r="H59" s="41">
        <f>(E59*F59)+G59</f>
        <v>500000</v>
      </c>
    </row>
    <row r="60" spans="1:8" x14ac:dyDescent="0.2">
      <c r="A60" s="68">
        <f>A56+1</f>
        <v>41</v>
      </c>
      <c r="B60" s="69" t="s">
        <v>39</v>
      </c>
      <c r="C60" s="63" t="s">
        <v>65</v>
      </c>
      <c r="D60" s="64" t="s">
        <v>41</v>
      </c>
      <c r="E60" s="65">
        <v>1</v>
      </c>
      <c r="F60" s="62">
        <v>500000</v>
      </c>
      <c r="G60" s="62">
        <v>0</v>
      </c>
      <c r="H60" s="41">
        <f>(E60*F60)+G60</f>
        <v>500000</v>
      </c>
    </row>
    <row r="61" spans="1:8" ht="14.25" x14ac:dyDescent="0.2">
      <c r="A61" s="49"/>
      <c r="B61" s="33"/>
      <c r="C61" s="34"/>
      <c r="D61" s="35"/>
      <c r="E61" s="36"/>
      <c r="F61" s="37"/>
      <c r="G61" s="37"/>
      <c r="H61" s="38"/>
    </row>
    <row r="62" spans="1:8" ht="14.25" x14ac:dyDescent="0.2">
      <c r="B62" s="15"/>
      <c r="C62" s="20"/>
      <c r="D62" s="16"/>
      <c r="E62" s="17"/>
      <c r="F62" s="78"/>
      <c r="G62" s="78"/>
      <c r="H62" s="79"/>
    </row>
    <row r="63" spans="1:8" ht="14.25" x14ac:dyDescent="0.2">
      <c r="A63" s="56" t="s">
        <v>8</v>
      </c>
      <c r="B63" s="18"/>
      <c r="C63" s="21"/>
      <c r="D63" s="16"/>
      <c r="E63" s="15"/>
      <c r="F63" s="72">
        <f>SUM(H6:H60)</f>
        <v>1300000</v>
      </c>
      <c r="G63" s="72"/>
      <c r="H63" s="73"/>
    </row>
    <row r="64" spans="1:8" x14ac:dyDescent="0.2">
      <c r="A64" s="57"/>
      <c r="B64" s="6"/>
      <c r="C64" s="22"/>
      <c r="D64" s="7"/>
      <c r="E64" s="4"/>
      <c r="F64" s="5"/>
      <c r="G64" s="5"/>
      <c r="H64" s="8"/>
    </row>
    <row r="65" spans="1:8" x14ac:dyDescent="0.2">
      <c r="A65" s="61"/>
      <c r="B65" s="6"/>
      <c r="C65" s="22"/>
      <c r="D65" s="7"/>
      <c r="E65" s="4"/>
      <c r="F65" s="5"/>
      <c r="G65" s="5"/>
      <c r="H65" s="12"/>
    </row>
    <row r="66" spans="1:8" x14ac:dyDescent="0.2">
      <c r="A66" s="50"/>
      <c r="B66" s="6"/>
      <c r="C66" s="22"/>
      <c r="D66" s="7"/>
      <c r="E66" s="9"/>
      <c r="F66" s="10"/>
      <c r="G66" s="10"/>
      <c r="H66" s="11"/>
    </row>
    <row r="67" spans="1:8" x14ac:dyDescent="0.2">
      <c r="A67" s="50"/>
      <c r="B67" s="6"/>
      <c r="C67" s="22"/>
      <c r="D67" s="7"/>
      <c r="E67" s="71" t="s">
        <v>7</v>
      </c>
      <c r="F67" s="71"/>
      <c r="G67" s="19"/>
      <c r="H67" s="12"/>
    </row>
    <row r="68" spans="1:8" x14ac:dyDescent="0.2">
      <c r="A68" s="51"/>
      <c r="B68" s="13"/>
      <c r="C68" s="23"/>
      <c r="D68" s="14"/>
      <c r="E68" s="9"/>
      <c r="F68" s="10"/>
      <c r="G68" s="10"/>
      <c r="H68" s="11"/>
    </row>
    <row r="70" spans="1:8" x14ac:dyDescent="0.2">
      <c r="A70" s="52"/>
    </row>
  </sheetData>
  <sheetProtection algorithmName="SHA-512" hashValue="DBXcQQNIXw+iGFYZlM1KeMdLqZpykVWaSiB5uRRvsZqNeJKZmw29FJ/mWP9KdG5i3t8pF1cSO2au4FtHst/k1w==" saltValue="VwGNWMsTc61LRAxKIJpVoQ==" spinCount="100000" sheet="1" objects="1" scenarios="1"/>
  <mergeCells count="19">
    <mergeCell ref="A57:H57"/>
    <mergeCell ref="C2:E2"/>
    <mergeCell ref="C1:E1"/>
    <mergeCell ref="E67:F67"/>
    <mergeCell ref="F63:H63"/>
    <mergeCell ref="A2:B2"/>
    <mergeCell ref="A1:B1"/>
    <mergeCell ref="F62:H62"/>
    <mergeCell ref="A3:B3"/>
    <mergeCell ref="A11:H11"/>
    <mergeCell ref="A10:H10"/>
    <mergeCell ref="A19:H19"/>
    <mergeCell ref="A20:H20"/>
    <mergeCell ref="A28:H28"/>
    <mergeCell ref="A29:H29"/>
    <mergeCell ref="A40:H40"/>
    <mergeCell ref="A41:H41"/>
    <mergeCell ref="A49:H49"/>
    <mergeCell ref="A50:H50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G9 F12:G18 F21:G27 F30:G39 F42:G48 F51:G56 F58:G60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landscape" r:id="rId1"/>
  <headerFooter alignWithMargins="0">
    <oddHeader xml:space="preserve">&amp;LThe City of Winnipeg
Tender No. 864-2025
&amp;C PROFESSIONAL CONSULTING SERVICES FOR THE SOUTHWEST SEWER CATCHMENT
AREA UPGRADES - DETAILED DESIGN AND CONTRACT ADMINISTRATION SERVICES&amp;R Bid Submission
Page &amp;P           </oddHeader>
    <oddFooter xml:space="preserve">&amp;R____________________________
Name of Bidder                    </oddFooter>
  </headerFooter>
  <rowBreaks count="1" manualBreakCount="1">
    <brk id="35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Sapiak, Kevin</cp:lastModifiedBy>
  <cp:revision/>
  <dcterms:created xsi:type="dcterms:W3CDTF">1999-10-18T14:40:40Z</dcterms:created>
  <dcterms:modified xsi:type="dcterms:W3CDTF">2026-01-08T21:45:07Z</dcterms:modified>
  <cp:category/>
  <cp:contentStatus/>
</cp:coreProperties>
</file>