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ponlinecan.sharepoint.com/sites/CA-CA0057241.0340/Shared Documents/05. Technical/05.07 Tender/01 Tender Documents/69-2026_Addendum_2/"/>
    </mc:Choice>
  </mc:AlternateContent>
  <xr:revisionPtr revIDLastSave="5" documentId="8_{74A69C64-7B21-46F5-BE37-7069690B90A9}" xr6:coauthVersionLast="47" xr6:coauthVersionMax="47" xr10:uidLastSave="{42C545DD-8A35-4155-9FFC-09A920323633}"/>
  <workbookProtection workbookAlgorithmName="SHA-512" workbookHashValue="wm9QqteyMHlIAsZ0hvrlc6WyXlFP3HkM1WQBmQ8UfWXCV219+pDUoiAtV9zo0yWFyUK7o4m/N6vUNSRG6hqgeQ==" workbookSaltValue="7Fk1Ah/tidviNmezlgsf/A==" workbookSpinCount="100000" lockStructure="1"/>
  <bookViews>
    <workbookView xWindow="2868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PRICES'!$B$6:$H$84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PRICES'!$B$1:$IV$76</definedName>
    <definedName name="XITEMS">'FORM B - PRICES'!$B$6:$IV$76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74" i="1"/>
  <c r="H76" i="1" s="1"/>
  <c r="H73" i="1"/>
  <c r="H61" i="1"/>
  <c r="H60" i="1"/>
  <c r="H59" i="1"/>
  <c r="H58" i="1"/>
  <c r="H57" i="1"/>
  <c r="H56" i="1"/>
  <c r="H55" i="1"/>
  <c r="H54" i="1"/>
  <c r="H53" i="1"/>
  <c r="H49" i="1"/>
  <c r="H48" i="1"/>
  <c r="H47" i="1"/>
  <c r="H46" i="1"/>
  <c r="H45" i="1"/>
  <c r="H44" i="1"/>
  <c r="H43" i="1"/>
  <c r="H71" i="1"/>
  <c r="H9" i="1"/>
  <c r="H18" i="1" l="1"/>
  <c r="H16" i="1"/>
  <c r="H32" i="1" l="1"/>
  <c r="H33" i="1"/>
  <c r="H35" i="1"/>
  <c r="H36" i="1"/>
  <c r="H25" i="1"/>
  <c r="H24" i="1"/>
  <c r="H11" i="1"/>
  <c r="H51" i="1" l="1"/>
  <c r="H62" i="1"/>
  <c r="H50" i="1"/>
  <c r="P69" i="1"/>
  <c r="N69" i="1"/>
  <c r="L69" i="1"/>
  <c r="J69" i="1"/>
  <c r="H69" i="1"/>
  <c r="P70" i="1"/>
  <c r="N70" i="1"/>
  <c r="L70" i="1"/>
  <c r="J70" i="1"/>
  <c r="H70" i="1"/>
  <c r="P68" i="1"/>
  <c r="N68" i="1"/>
  <c r="L68" i="1"/>
  <c r="J68" i="1"/>
  <c r="H68" i="1"/>
  <c r="P66" i="1"/>
  <c r="N66" i="1"/>
  <c r="L66" i="1"/>
  <c r="J66" i="1"/>
  <c r="H66" i="1"/>
  <c r="P64" i="1"/>
  <c r="N64" i="1"/>
  <c r="L64" i="1"/>
  <c r="J64" i="1"/>
  <c r="H64" i="1"/>
  <c r="H40" i="1"/>
  <c r="H38" i="1"/>
  <c r="H29" i="1" l="1"/>
  <c r="H27" i="1"/>
  <c r="H22" i="1"/>
  <c r="H21" i="1"/>
  <c r="H15" i="1"/>
  <c r="H13" i="1"/>
  <c r="H12" i="1"/>
  <c r="C82" i="1" l="1"/>
  <c r="B82" i="1"/>
  <c r="C79" i="1"/>
  <c r="B79" i="1"/>
  <c r="H78" i="1"/>
  <c r="H79" i="1" s="1"/>
  <c r="H82" i="1" s="1"/>
  <c r="B81" i="1" l="1"/>
  <c r="B76" i="1"/>
  <c r="C81" i="1"/>
  <c r="C76" i="1"/>
  <c r="H81" i="1" l="1"/>
  <c r="G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9" authorId="0" shapeId="0" xr:uid="{675CE772-7976-4F60-B649-4B7794133267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  <comment ref="I11" authorId="0" shapeId="0" xr:uid="{D401C24A-0FB3-44A9-8CD2-6B29235C56E3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</commentList>
</comments>
</file>

<file path=xl/sharedStrings.xml><?xml version="1.0" encoding="utf-8"?>
<sst xmlns="http://schemas.openxmlformats.org/spreadsheetml/2006/main" count="304" uniqueCount="183">
  <si>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</si>
  <si>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</si>
  <si>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</si>
  <si>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</si>
  <si>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</si>
  <si>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</si>
  <si>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</si>
  <si>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</si>
  <si>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</si>
  <si>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</si>
  <si>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</si>
  <si>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</si>
  <si>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</si>
  <si>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Subtotal:</t>
  </si>
  <si>
    <t>SUMMARY</t>
  </si>
  <si>
    <t>EARTH AND BASE WORKS</t>
  </si>
  <si>
    <t>JOINT AND CRACK SEALING</t>
  </si>
  <si>
    <t>ASSOCIATED DRAINAGE AND UNDERGROUND WORKS</t>
  </si>
  <si>
    <t>LANDSCAPING</t>
  </si>
  <si>
    <t>MISCELLANEOUS</t>
  </si>
  <si>
    <t>CODE</t>
  </si>
  <si>
    <t xml:space="preserve">TOTAL BID PRICE (GST extra)                                                                              (in figures)                                             </t>
  </si>
  <si>
    <t>ROADWORKS - REMOVALS/RENEWALS</t>
  </si>
  <si>
    <t>L. sum</t>
  </si>
  <si>
    <t>I001</t>
  </si>
  <si>
    <t>Mobilization/Demobilization</t>
  </si>
  <si>
    <t>E2</t>
  </si>
  <si>
    <t>MOBILIZATION /DEMOBILIZATION</t>
  </si>
  <si>
    <t>A.3</t>
  </si>
  <si>
    <t>CW 3110-R22</t>
  </si>
  <si>
    <t>m³</t>
  </si>
  <si>
    <t>A.4</t>
  </si>
  <si>
    <r>
      <t>CW 3110-R22</t>
    </r>
    <r>
      <rPr>
        <sz val="11"/>
        <color theme="1"/>
        <rFont val="Calibri"/>
        <family val="2"/>
        <scheme val="minor"/>
      </rPr>
      <t/>
    </r>
  </si>
  <si>
    <t>m²</t>
  </si>
  <si>
    <t>A.5</t>
  </si>
  <si>
    <t>A.17</t>
  </si>
  <si>
    <t>A.7</t>
  </si>
  <si>
    <t>i)</t>
  </si>
  <si>
    <t>tonne</t>
  </si>
  <si>
    <t>By definition Recycled materials are excluded.
Use on high traffic volume streets</t>
  </si>
  <si>
    <t>ii)</t>
  </si>
  <si>
    <t>A010</t>
  </si>
  <si>
    <t>A.9</t>
  </si>
  <si>
    <t>Supplying and Placing Base Course Material</t>
  </si>
  <si>
    <t>Base course material must meet specified classification requirements A, B, or C.</t>
  </si>
  <si>
    <t>A010A1</t>
  </si>
  <si>
    <t>A.11</t>
  </si>
  <si>
    <t>A.12</t>
  </si>
  <si>
    <t>A013</t>
  </si>
  <si>
    <t>A.13</t>
  </si>
  <si>
    <t xml:space="preserve">Ditch Grading </t>
  </si>
  <si>
    <t>A.14</t>
  </si>
  <si>
    <t>A015</t>
  </si>
  <si>
    <t>A.15</t>
  </si>
  <si>
    <t>Ditch Excavation</t>
  </si>
  <si>
    <t>A.16</t>
  </si>
  <si>
    <t>each</t>
  </si>
  <si>
    <t>A.18</t>
  </si>
  <si>
    <t>A.19</t>
  </si>
  <si>
    <t>A022A4</t>
  </si>
  <si>
    <t>Supply and Install Geogrid</t>
  </si>
  <si>
    <t>A022A5</t>
  </si>
  <si>
    <t>B001</t>
  </si>
  <si>
    <t>B.1</t>
  </si>
  <si>
    <t>Pavement Removal</t>
  </si>
  <si>
    <t>B002</t>
  </si>
  <si>
    <t>Concrete Pavement</t>
  </si>
  <si>
    <t>B003</t>
  </si>
  <si>
    <t>Asphalt Pavement</t>
  </si>
  <si>
    <t xml:space="preserve">CW 3230-R8
</t>
  </si>
  <si>
    <t>B064-72</t>
  </si>
  <si>
    <t>Slab Replacement - Early Opening (72 hour)</t>
  </si>
  <si>
    <t>B094</t>
  </si>
  <si>
    <t>Drilled Dowels</t>
  </si>
  <si>
    <t>B096</t>
  </si>
  <si>
    <t>28.6 mm Diameter</t>
  </si>
  <si>
    <t>B097</t>
  </si>
  <si>
    <t>Drilled Tie Bars</t>
  </si>
  <si>
    <t>B098</t>
  </si>
  <si>
    <t>20 M Deformed Tie Bar</t>
  </si>
  <si>
    <t>a)</t>
  </si>
  <si>
    <t>b)</t>
  </si>
  <si>
    <t>B190</t>
  </si>
  <si>
    <t xml:space="preserve">Construction of Asphaltic Concrete Overlay </t>
  </si>
  <si>
    <t>B191</t>
  </si>
  <si>
    <t>Main Line Paving</t>
  </si>
  <si>
    <t>B192</t>
  </si>
  <si>
    <t>B193</t>
  </si>
  <si>
    <t>B194</t>
  </si>
  <si>
    <t>Tie-ins and Approaches</t>
  </si>
  <si>
    <t>B195A</t>
  </si>
  <si>
    <t>Type SP1</t>
  </si>
  <si>
    <t>Type SP2</t>
  </si>
  <si>
    <t>B200</t>
  </si>
  <si>
    <t>Planing of Pavement</t>
  </si>
  <si>
    <t xml:space="preserve">CW 3450-R6 </t>
  </si>
  <si>
    <t>B201</t>
  </si>
  <si>
    <t>1 - 50 mm Depth (Asphalt)</t>
  </si>
  <si>
    <t>D006</t>
  </si>
  <si>
    <t xml:space="preserve">Reflective Crack Maintenance </t>
  </si>
  <si>
    <t>CW 3250-R7</t>
  </si>
  <si>
    <t>m</t>
  </si>
  <si>
    <t>Hydro Seed</t>
  </si>
  <si>
    <t>G001</t>
  </si>
  <si>
    <t>CW 3510-R10</t>
  </si>
  <si>
    <t>G003</t>
  </si>
  <si>
    <t xml:space="preserve"> width &gt; or = 600 mm</t>
  </si>
  <si>
    <t>Sodding</t>
  </si>
  <si>
    <t>Remove Existing Tree</t>
  </si>
  <si>
    <t>Temporary Variable Message Signs</t>
  </si>
  <si>
    <t>weekly</t>
  </si>
  <si>
    <t>E052s</t>
  </si>
  <si>
    <t>Corrugated Steel Pipe Culvert - Supply</t>
  </si>
  <si>
    <t>CW 3610-R5</t>
  </si>
  <si>
    <t>^  specify gauge, (Galvinized, Aluminized, or Polymer Coat)</t>
  </si>
  <si>
    <t>E057i</t>
  </si>
  <si>
    <t>Corrugated Steel Pipe Culvert - Install</t>
  </si>
  <si>
    <t>E060i</t>
  </si>
  <si>
    <t>E069</t>
  </si>
  <si>
    <t>Removal of Existing Culverts</t>
  </si>
  <si>
    <t>A.1</t>
  </si>
  <si>
    <t>A.2</t>
  </si>
  <si>
    <t>A.6</t>
  </si>
  <si>
    <t>A.8</t>
  </si>
  <si>
    <t>A.10</t>
  </si>
  <si>
    <t>(SEE B9)</t>
  </si>
  <si>
    <t>Base Course Material - Granular A Limestone</t>
  </si>
  <si>
    <t>B071-72</t>
  </si>
  <si>
    <t>200 mm Type 4 Concrete Pavement (Reinforced)</t>
  </si>
  <si>
    <t>B074-72</t>
  </si>
  <si>
    <t>150 mm Type 4 Concrete Pavement (Reinforced)</t>
  </si>
  <si>
    <t>(1000mm, 2.0 MM gauage, galvanized)</t>
  </si>
  <si>
    <t xml:space="preserve">Type MS1 </t>
  </si>
  <si>
    <t>Rubblize Concrete Pavement</t>
  </si>
  <si>
    <t>A.20</t>
  </si>
  <si>
    <t>A023</t>
  </si>
  <si>
    <t>Preparation of Existing Roadway</t>
  </si>
  <si>
    <t>A024</t>
  </si>
  <si>
    <t>Surfacing Material</t>
  </si>
  <si>
    <t>A026</t>
  </si>
  <si>
    <t>Limestone</t>
  </si>
  <si>
    <t>A.21</t>
  </si>
  <si>
    <t>E13</t>
  </si>
  <si>
    <t>CW 3110-R22, E19</t>
  </si>
  <si>
    <t>CW 3150-R4,  E20</t>
  </si>
  <si>
    <t>E12</t>
  </si>
  <si>
    <t>E18</t>
  </si>
  <si>
    <t>A007</t>
  </si>
  <si>
    <t>Supplying and Placing Sub-base Material</t>
  </si>
  <si>
    <t>Sub-base material must meet specified classification requirements A, B, or C.</t>
  </si>
  <si>
    <t>A007A1</t>
  </si>
  <si>
    <t>50 mm Granular A Limestone</t>
  </si>
  <si>
    <t>Remove Rubblized Concrete</t>
  </si>
  <si>
    <t>Geogrid (HX145)</t>
  </si>
  <si>
    <t>CW 3135-R2, E21</t>
  </si>
  <si>
    <t>iii)</t>
  </si>
  <si>
    <t>iv)</t>
  </si>
  <si>
    <t>v)</t>
  </si>
  <si>
    <t>vi)</t>
  </si>
  <si>
    <t>vii)</t>
  </si>
  <si>
    <t>viii)</t>
  </si>
  <si>
    <t>(400mm, 2.0 MM gauage, galvanized)</t>
  </si>
  <si>
    <t>(500mm, 2.0 MM gauage, galvanized)</t>
  </si>
  <si>
    <t>(600mm, 2.0 MM gauage, galvanized)</t>
  </si>
  <si>
    <t>(700mm, 2.0 MM gauage, galvanized)</t>
  </si>
  <si>
    <t>(800mm, 2.0 MM gauage, galvanized)</t>
  </si>
  <si>
    <t>(900mm, 2.0 MM gauage, galvanized)</t>
  </si>
  <si>
    <t>(680x500mm, 2.0 mm gauge, galvanized)</t>
  </si>
  <si>
    <t>(910x660mm, 2.0 MM gauage, galvanized)</t>
  </si>
  <si>
    <t>E056s</t>
  </si>
  <si>
    <t>E057s</t>
  </si>
  <si>
    <t>E062i</t>
  </si>
  <si>
    <t>A.22</t>
  </si>
  <si>
    <t>A.23</t>
  </si>
  <si>
    <t>CW 3410-R12, E15, E16, E17</t>
  </si>
  <si>
    <t>ST. MARY'S ROAD CHRYPKO DRIVE TO SENIUK DRIVE - CONCRETE RUBBLIZATION</t>
  </si>
  <si>
    <t>A.24</t>
  </si>
  <si>
    <t>E22</t>
  </si>
  <si>
    <t>Culvert Gates</t>
  </si>
  <si>
    <t>600mm diameter</t>
  </si>
  <si>
    <t>800mm diameter</t>
  </si>
  <si>
    <t>1000mm diameter</t>
  </si>
  <si>
    <t>FORM B: PRICES (R1)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</si>
</sst>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.00_);\(&quot;$&quot;#,##0.00\)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&quot;Subtotal: &quot;#\ ###\ ##0.00;;&quot;Subtotal: Nil&quot;;@"/>
    <numFmt numFmtId="178" formatCode="#,##0.0"/>
  </numFmts>
  <fonts count="54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color theme="1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9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39" fillId="0" borderId="0" applyFill="0">
      <alignment horizontal="right" vertical="top"/>
    </xf>
    <xf numFmtId="0" fontId="12" fillId="0" borderId="1" applyFill="0">
      <alignment horizontal="right" vertical="top"/>
    </xf>
    <xf numFmtId="0" fontId="40" fillId="0" borderId="1" applyFill="0">
      <alignment horizontal="right" vertical="top"/>
    </xf>
    <xf numFmtId="0" fontId="40" fillId="0" borderId="1" applyFill="0">
      <alignment horizontal="right" vertical="top"/>
    </xf>
    <xf numFmtId="167" fontId="12" fillId="0" borderId="2" applyFill="0">
      <alignment horizontal="right" vertical="top"/>
    </xf>
    <xf numFmtId="167" fontId="40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0" fillId="0" borderId="1" applyFill="0">
      <alignment horizontal="center" vertical="top" wrapText="1"/>
    </xf>
    <xf numFmtId="0" fontId="40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1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165" fontId="15" fillId="0" borderId="4" applyFill="0">
      <alignment horizontal="centerContinuous" wrapText="1"/>
    </xf>
    <xf numFmtId="165" fontId="43" fillId="0" borderId="4" applyFill="0">
      <alignment horizontal="centerContinuous" wrapText="1"/>
    </xf>
    <xf numFmtId="165" fontId="12" fillId="0" borderId="1" applyFill="0">
      <alignment horizontal="center" vertical="top" wrapText="1"/>
    </xf>
    <xf numFmtId="165" fontId="40" fillId="0" borderId="1" applyFill="0">
      <alignment horizontal="center" vertical="top" wrapText="1"/>
    </xf>
    <xf numFmtId="165" fontId="40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0" fillId="0" borderId="1" applyFill="0">
      <alignment horizontal="center" wrapText="1"/>
    </xf>
    <xf numFmtId="0" fontId="40" fillId="0" borderId="1" applyFill="0">
      <alignment horizontal="center" wrapText="1"/>
    </xf>
    <xf numFmtId="172" fontId="12" fillId="0" borderId="1" applyFill="0"/>
    <xf numFmtId="172" fontId="40" fillId="0" borderId="1" applyFill="0"/>
    <xf numFmtId="172" fontId="40" fillId="0" borderId="1" applyFill="0"/>
    <xf numFmtId="168" fontId="12" fillId="0" borderId="1" applyFill="0">
      <alignment horizontal="right"/>
      <protection locked="0"/>
    </xf>
    <xf numFmtId="168" fontId="40" fillId="0" borderId="1" applyFill="0">
      <alignment horizontal="right"/>
      <protection locked="0"/>
    </xf>
    <xf numFmtId="168" fontId="40" fillId="0" borderId="1" applyFill="0">
      <alignment horizontal="right"/>
      <protection locked="0"/>
    </xf>
    <xf numFmtId="166" fontId="12" fillId="0" borderId="1" applyFill="0">
      <alignment horizontal="right"/>
      <protection locked="0"/>
    </xf>
    <xf numFmtId="166" fontId="40" fillId="0" borderId="1" applyFill="0">
      <alignment horizontal="right"/>
      <protection locked="0"/>
    </xf>
    <xf numFmtId="166" fontId="40" fillId="0" borderId="1" applyFill="0">
      <alignment horizontal="right"/>
      <protection locked="0"/>
    </xf>
    <xf numFmtId="166" fontId="12" fillId="0" borderId="1" applyFill="0"/>
    <xf numFmtId="166" fontId="40" fillId="0" borderId="1" applyFill="0"/>
    <xf numFmtId="166" fontId="40" fillId="0" borderId="1" applyFill="0"/>
    <xf numFmtId="166" fontId="12" fillId="0" borderId="3" applyFill="0">
      <alignment horizontal="right"/>
    </xf>
    <xf numFmtId="166" fontId="40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4" fillId="0" borderId="1" applyFill="0">
      <alignment horizontal="left" vertical="top"/>
    </xf>
    <xf numFmtId="0" fontId="44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4" fontId="13" fillId="0" borderId="3" applyNumberFormat="0" applyFont="0" applyFill="0" applyBorder="0" applyAlignment="0" applyProtection="0">
      <alignment horizontal="center" vertical="top" wrapText="1"/>
    </xf>
    <xf numFmtId="174" fontId="41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5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0" fillId="0" borderId="0" applyFill="0">
      <alignment horizontal="left"/>
    </xf>
    <xf numFmtId="0" fontId="18" fillId="0" borderId="0" applyFill="0">
      <alignment horizontal="centerContinuous" vertical="center"/>
    </xf>
    <xf numFmtId="0" fontId="46" fillId="0" borderId="0" applyFill="0">
      <alignment horizontal="centerContinuous" vertical="center"/>
    </xf>
    <xf numFmtId="171" fontId="19" fillId="0" borderId="0" applyFill="0">
      <alignment horizontal="centerContinuous" vertical="center"/>
    </xf>
    <xf numFmtId="171" fontId="47" fillId="0" borderId="0" applyFill="0">
      <alignment horizontal="centerContinuous" vertical="center"/>
    </xf>
    <xf numFmtId="173" fontId="19" fillId="0" borderId="0" applyFill="0">
      <alignment horizontal="centerContinuous" vertical="center"/>
    </xf>
    <xf numFmtId="173" fontId="47" fillId="0" borderId="0" applyFill="0">
      <alignment horizontal="centerContinuous" vertical="center"/>
    </xf>
    <xf numFmtId="0" fontId="12" fillId="0" borderId="3">
      <alignment horizontal="centerContinuous" wrapText="1"/>
    </xf>
    <xf numFmtId="0" fontId="40" fillId="0" borderId="3">
      <alignment horizontal="centerContinuous" wrapText="1"/>
    </xf>
    <xf numFmtId="169" fontId="20" fillId="0" borderId="0" applyFill="0">
      <alignment horizontal="left"/>
    </xf>
    <xf numFmtId="169" fontId="48" fillId="0" borderId="0" applyFill="0">
      <alignment horizontal="left"/>
    </xf>
    <xf numFmtId="170" fontId="21" fillId="0" borderId="0" applyFill="0">
      <alignment horizontal="right"/>
    </xf>
    <xf numFmtId="170" fontId="49" fillId="0" borderId="0" applyFill="0">
      <alignment horizontal="right"/>
    </xf>
    <xf numFmtId="0" fontId="12" fillId="0" borderId="13" applyFill="0"/>
    <xf numFmtId="0" fontId="40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</cellStyleXfs>
  <cellXfs count="144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19" xfId="0" applyBorder="1" applyAlignment="1">
      <alignment horizontal="left" vertical="top"/>
    </xf>
    <xf numFmtId="0" fontId="0" fillId="2" borderId="20" xfId="0" applyBorder="1" applyAlignment="1">
      <alignment horizontal="center" vertical="top"/>
    </xf>
    <xf numFmtId="0" fontId="0" fillId="2" borderId="20" xfId="0" applyBorder="1" applyAlignment="1">
      <alignment vertical="top"/>
    </xf>
    <xf numFmtId="1" fontId="0" fillId="2" borderId="20" xfId="0" applyNumberFormat="1" applyBorder="1" applyAlignment="1">
      <alignment horizontal="center" vertical="top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0" fontId="5" fillId="2" borderId="15" xfId="0" applyFont="1" applyBorder="1"/>
    <xf numFmtId="164" fontId="0" fillId="2" borderId="0" xfId="0" applyNumberFormat="1" applyAlignment="1">
      <alignment horizontal="right"/>
    </xf>
    <xf numFmtId="164" fontId="0" fillId="2" borderId="18" xfId="0" applyNumberFormat="1" applyBorder="1" applyAlignment="1">
      <alignment horizontal="right"/>
    </xf>
    <xf numFmtId="164" fontId="0" fillId="2" borderId="20" xfId="0" applyNumberFormat="1" applyBorder="1" applyAlignment="1">
      <alignment horizontal="right"/>
    </xf>
    <xf numFmtId="164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164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164" fontId="0" fillId="2" borderId="13" xfId="0" applyNumberFormat="1" applyBorder="1" applyAlignment="1">
      <alignment horizontal="right"/>
    </xf>
    <xf numFmtId="164" fontId="0" fillId="2" borderId="25" xfId="0" applyNumberFormat="1" applyBorder="1" applyAlignment="1">
      <alignment horizontal="right"/>
    </xf>
    <xf numFmtId="164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164" fontId="6" fillId="2" borderId="0" xfId="0" applyNumberFormat="1" applyFont="1" applyAlignment="1">
      <alignment horizontal="centerContinuous" vertical="center"/>
    </xf>
    <xf numFmtId="165" fontId="7" fillId="25" borderId="19" xfId="0" applyNumberFormat="1" applyFont="1" applyFill="1" applyBorder="1" applyAlignment="1">
      <alignment horizontal="left" vertical="center" wrapText="1"/>
    </xf>
    <xf numFmtId="2" fontId="0" fillId="2" borderId="0" xfId="0" applyNumberFormat="1" applyAlignment="1">
      <alignment horizontal="centerContinuous"/>
    </xf>
    <xf numFmtId="164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164" fontId="0" fillId="2" borderId="20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164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164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164" fontId="0" fillId="2" borderId="30" xfId="0" applyNumberFormat="1" applyBorder="1" applyAlignment="1">
      <alignment horizontal="right"/>
    </xf>
    <xf numFmtId="164" fontId="0" fillId="2" borderId="31" xfId="0" applyNumberFormat="1" applyBorder="1" applyAlignment="1">
      <alignment horizontal="right" vertical="center"/>
    </xf>
    <xf numFmtId="164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9" fillId="2" borderId="0" xfId="81"/>
    <xf numFmtId="164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164" fontId="9" fillId="2" borderId="22" xfId="81" applyNumberFormat="1" applyBorder="1" applyAlignment="1">
      <alignment horizontal="right" vertical="center"/>
    </xf>
    <xf numFmtId="0" fontId="3" fillId="2" borderId="48" xfId="81" applyFont="1" applyBorder="1" applyAlignment="1">
      <alignment horizontal="center" vertical="center"/>
    </xf>
    <xf numFmtId="164" fontId="9" fillId="2" borderId="49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164" fontId="9" fillId="2" borderId="39" xfId="81" applyNumberFormat="1" applyBorder="1" applyAlignment="1">
      <alignment horizontal="right" vertical="center"/>
    </xf>
    <xf numFmtId="0" fontId="3" fillId="2" borderId="50" xfId="81" applyFont="1" applyBorder="1" applyAlignment="1">
      <alignment horizontal="center" vertical="center"/>
    </xf>
    <xf numFmtId="164" fontId="9" fillId="2" borderId="51" xfId="81" applyNumberFormat="1" applyBorder="1" applyAlignment="1">
      <alignment horizontal="right" vertical="center"/>
    </xf>
    <xf numFmtId="0" fontId="3" fillId="2" borderId="52" xfId="0" applyFont="1" applyBorder="1" applyAlignment="1">
      <alignment vertical="top"/>
    </xf>
    <xf numFmtId="165" fontId="7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164" fontId="0" fillId="2" borderId="53" xfId="0" applyNumberFormat="1" applyBorder="1" applyAlignment="1">
      <alignment horizontal="right"/>
    </xf>
    <xf numFmtId="164" fontId="0" fillId="2" borderId="52" xfId="0" applyNumberFormat="1" applyBorder="1" applyAlignment="1">
      <alignment horizontal="right"/>
    </xf>
    <xf numFmtId="165" fontId="7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2" xfId="0" applyBorder="1" applyAlignment="1">
      <alignment horizontal="center" vertical="top"/>
    </xf>
    <xf numFmtId="0" fontId="0" fillId="2" borderId="53" xfId="0" applyBorder="1" applyAlignment="1">
      <alignment vertical="top"/>
    </xf>
    <xf numFmtId="164" fontId="0" fillId="2" borderId="53" xfId="0" applyNumberFormat="1" applyBorder="1" applyAlignment="1" applyProtection="1">
      <alignment horizontal="right"/>
      <protection locked="0"/>
    </xf>
    <xf numFmtId="4" fontId="9" fillId="26" borderId="54" xfId="0" applyNumberFormat="1" applyFont="1" applyFill="1" applyBorder="1" applyAlignment="1">
      <alignment horizontal="center" vertical="top" wrapText="1"/>
    </xf>
    <xf numFmtId="175" fontId="9" fillId="2" borderId="54" xfId="0" applyNumberFormat="1" applyFont="1" applyBorder="1" applyAlignment="1">
      <alignment horizontal="left" vertical="top" wrapText="1"/>
    </xf>
    <xf numFmtId="165" fontId="9" fillId="2" borderId="54" xfId="0" applyNumberFormat="1" applyFont="1" applyBorder="1" applyAlignment="1">
      <alignment horizontal="left" vertical="top" wrapText="1"/>
    </xf>
    <xf numFmtId="165" fontId="9" fillId="26" borderId="54" xfId="0" applyNumberFormat="1" applyFont="1" applyFill="1" applyBorder="1" applyAlignment="1">
      <alignment horizontal="center" vertical="top" wrapText="1"/>
    </xf>
    <xf numFmtId="0" fontId="9" fillId="2" borderId="54" xfId="0" applyFont="1" applyBorder="1" applyAlignment="1">
      <alignment horizontal="center" vertical="top" wrapText="1"/>
    </xf>
    <xf numFmtId="1" fontId="9" fillId="2" borderId="54" xfId="0" applyNumberFormat="1" applyFont="1" applyBorder="1" applyAlignment="1">
      <alignment horizontal="right" vertical="top"/>
    </xf>
    <xf numFmtId="176" fontId="9" fillId="26" borderId="54" xfId="0" applyNumberFormat="1" applyFont="1" applyFill="1" applyBorder="1" applyAlignment="1" applyProtection="1">
      <alignment vertical="top"/>
      <protection locked="0"/>
    </xf>
    <xf numFmtId="176" fontId="9" fillId="2" borderId="54" xfId="0" applyNumberFormat="1" applyFont="1" applyBorder="1" applyAlignment="1">
      <alignment vertical="top"/>
    </xf>
    <xf numFmtId="0" fontId="10" fillId="2" borderId="54" xfId="0" applyFont="1" applyBorder="1" applyAlignment="1">
      <alignment vertical="top" wrapText="1"/>
    </xf>
    <xf numFmtId="0" fontId="53" fillId="26" borderId="0" xfId="0" applyFont="1" applyFill="1"/>
    <xf numFmtId="177" fontId="9" fillId="26" borderId="54" xfId="0" applyNumberFormat="1" applyFont="1" applyFill="1" applyBorder="1" applyAlignment="1">
      <alignment horizontal="center" vertical="top"/>
    </xf>
    <xf numFmtId="0" fontId="10" fillId="2" borderId="54" xfId="0" applyFont="1" applyBorder="1" applyAlignment="1">
      <alignment vertical="top" wrapText="1" shrinkToFit="1"/>
    </xf>
    <xf numFmtId="0" fontId="9" fillId="26" borderId="54" xfId="0" applyFont="1" applyFill="1" applyBorder="1" applyAlignment="1">
      <alignment vertical="center"/>
    </xf>
    <xf numFmtId="175" fontId="9" fillId="2" borderId="54" xfId="0" applyNumberFormat="1" applyFont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center" vertical="top" wrapText="1"/>
    </xf>
    <xf numFmtId="176" fontId="9" fillId="26" borderId="54" xfId="0" applyNumberFormat="1" applyFont="1" applyFill="1" applyBorder="1" applyAlignment="1">
      <alignment vertical="top"/>
    </xf>
    <xf numFmtId="4" fontId="9" fillId="26" borderId="54" xfId="0" applyNumberFormat="1" applyFont="1" applyFill="1" applyBorder="1" applyAlignment="1">
      <alignment horizontal="center" vertical="top"/>
    </xf>
    <xf numFmtId="175" fontId="9" fillId="2" borderId="54" xfId="0" applyNumberFormat="1" applyFont="1" applyBorder="1" applyAlignment="1">
      <alignment horizontal="left" vertical="top"/>
    </xf>
    <xf numFmtId="178" fontId="9" fillId="26" borderId="54" xfId="0" applyNumberFormat="1" applyFont="1" applyFill="1" applyBorder="1" applyAlignment="1">
      <alignment horizontal="center" vertical="top" wrapText="1"/>
    </xf>
    <xf numFmtId="175" fontId="9" fillId="2" borderId="54" xfId="0" applyNumberFormat="1" applyFont="1" applyBorder="1" applyAlignment="1">
      <alignment horizontal="right" vertical="top" wrapText="1"/>
    </xf>
    <xf numFmtId="1" fontId="9" fillId="2" borderId="54" xfId="0" applyNumberFormat="1" applyFont="1" applyBorder="1" applyAlignment="1">
      <alignment horizontal="right" vertical="top" wrapText="1"/>
    </xf>
    <xf numFmtId="4" fontId="9" fillId="26" borderId="34" xfId="0" applyNumberFormat="1" applyFont="1" applyFill="1" applyBorder="1" applyAlignment="1">
      <alignment horizontal="center" vertical="top" wrapText="1"/>
    </xf>
    <xf numFmtId="175" fontId="9" fillId="2" borderId="54" xfId="81" applyNumberFormat="1" applyBorder="1" applyAlignment="1">
      <alignment horizontal="left" vertical="top" wrapText="1"/>
    </xf>
    <xf numFmtId="1" fontId="9" fillId="26" borderId="54" xfId="0" applyNumberFormat="1" applyFont="1" applyFill="1" applyBorder="1" applyAlignment="1">
      <alignment horizontal="right" vertical="top" wrapText="1"/>
    </xf>
    <xf numFmtId="176" fontId="9" fillId="2" borderId="55" xfId="0" applyNumberFormat="1" applyFont="1" applyBorder="1" applyAlignment="1">
      <alignment vertical="top"/>
    </xf>
    <xf numFmtId="4" fontId="9" fillId="26" borderId="34" xfId="0" applyNumberFormat="1" applyFont="1" applyFill="1" applyBorder="1" applyAlignment="1">
      <alignment horizontal="center" vertical="top"/>
    </xf>
    <xf numFmtId="175" fontId="9" fillId="2" borderId="56" xfId="0" applyNumberFormat="1" applyFont="1" applyBorder="1" applyAlignment="1">
      <alignment horizontal="left" vertical="top" wrapText="1"/>
    </xf>
    <xf numFmtId="165" fontId="9" fillId="2" borderId="56" xfId="0" applyNumberFormat="1" applyFont="1" applyBorder="1" applyAlignment="1">
      <alignment horizontal="left" vertical="top" wrapText="1"/>
    </xf>
    <xf numFmtId="165" fontId="9" fillId="2" borderId="56" xfId="0" applyNumberFormat="1" applyFont="1" applyBorder="1" applyAlignment="1">
      <alignment horizontal="center" vertical="top" wrapText="1"/>
    </xf>
    <xf numFmtId="0" fontId="9" fillId="2" borderId="56" xfId="0" applyFont="1" applyBorder="1" applyAlignment="1">
      <alignment horizontal="center" vertical="top" wrapText="1"/>
    </xf>
    <xf numFmtId="1" fontId="9" fillId="2" borderId="56" xfId="0" applyNumberFormat="1" applyFont="1" applyBorder="1" applyAlignment="1">
      <alignment horizontal="right" vertical="top"/>
    </xf>
    <xf numFmtId="0" fontId="9" fillId="26" borderId="56" xfId="0" applyFont="1" applyFill="1" applyBorder="1" applyAlignment="1">
      <alignment vertical="center"/>
    </xf>
    <xf numFmtId="176" fontId="9" fillId="2" borderId="56" xfId="0" applyNumberFormat="1" applyFont="1" applyBorder="1" applyAlignment="1">
      <alignment vertical="top"/>
    </xf>
    <xf numFmtId="176" fontId="9" fillId="2" borderId="34" xfId="0" applyNumberFormat="1" applyFont="1" applyBorder="1" applyAlignment="1">
      <alignment vertical="top" wrapText="1"/>
    </xf>
    <xf numFmtId="4" fontId="9" fillId="26" borderId="0" xfId="0" applyNumberFormat="1" applyFont="1" applyFill="1" applyAlignment="1">
      <alignment horizontal="center" vertical="top"/>
    </xf>
    <xf numFmtId="175" fontId="9" fillId="2" borderId="1" xfId="0" applyNumberFormat="1" applyFont="1" applyBorder="1" applyAlignment="1">
      <alignment horizontal="left" vertical="top"/>
    </xf>
    <xf numFmtId="165" fontId="9" fillId="2" borderId="54" xfId="0" applyNumberFormat="1" applyFont="1" applyBorder="1" applyAlignment="1">
      <alignment vertical="top" wrapText="1"/>
    </xf>
    <xf numFmtId="176" fontId="9" fillId="2" borderId="54" xfId="0" applyNumberFormat="1" applyFont="1" applyBorder="1" applyAlignment="1">
      <alignment vertical="top" wrapText="1"/>
    </xf>
    <xf numFmtId="0" fontId="53" fillId="26" borderId="0" xfId="0" applyFont="1" applyFill="1" applyAlignment="1">
      <alignment vertical="top"/>
    </xf>
    <xf numFmtId="0" fontId="9" fillId="2" borderId="52" xfId="0" applyFont="1" applyBorder="1" applyAlignment="1">
      <alignment horizontal="center" vertical="top"/>
    </xf>
    <xf numFmtId="0" fontId="10" fillId="2" borderId="57" xfId="0" applyFont="1" applyBorder="1" applyAlignment="1">
      <alignment vertical="top" wrapText="1"/>
    </xf>
    <xf numFmtId="0" fontId="10" fillId="2" borderId="57" xfId="0" applyFont="1" applyBorder="1" applyAlignment="1">
      <alignment vertical="top" wrapText="1" shrinkToFit="1"/>
    </xf>
    <xf numFmtId="176" fontId="9" fillId="26" borderId="57" xfId="0" applyNumberFormat="1" applyFont="1" applyFill="1" applyBorder="1" applyAlignment="1" applyProtection="1">
      <alignment vertical="top"/>
      <protection locked="0"/>
    </xf>
    <xf numFmtId="0" fontId="9" fillId="26" borderId="58" xfId="0" applyFont="1" applyFill="1" applyBorder="1" applyAlignment="1">
      <alignment vertical="center"/>
    </xf>
    <xf numFmtId="164" fontId="0" fillId="2" borderId="59" xfId="0" applyNumberFormat="1" applyBorder="1" applyAlignment="1">
      <alignment horizontal="right"/>
    </xf>
    <xf numFmtId="176" fontId="9" fillId="2" borderId="1" xfId="0" applyNumberFormat="1" applyFont="1" applyBorder="1" applyAlignment="1">
      <alignment vertical="top"/>
    </xf>
    <xf numFmtId="164" fontId="0" fillId="2" borderId="49" xfId="0" applyNumberFormat="1" applyBorder="1" applyAlignment="1">
      <alignment horizontal="right"/>
    </xf>
    <xf numFmtId="176" fontId="9" fillId="26" borderId="0" xfId="0" applyNumberFormat="1" applyFont="1" applyFill="1" applyAlignment="1" applyProtection="1">
      <alignment vertical="top"/>
      <protection locked="0"/>
    </xf>
    <xf numFmtId="176" fontId="9" fillId="2" borderId="0" xfId="0" applyNumberFormat="1" applyFont="1" applyAlignment="1">
      <alignment vertical="top"/>
    </xf>
    <xf numFmtId="176" fontId="9" fillId="2" borderId="60" xfId="0" applyNumberFormat="1" applyFont="1" applyBorder="1" applyAlignment="1">
      <alignment vertical="top"/>
    </xf>
    <xf numFmtId="164" fontId="0" fillId="2" borderId="35" xfId="0" applyNumberFormat="1" applyBorder="1" applyAlignment="1">
      <alignment horizontal="center"/>
    </xf>
    <xf numFmtId="0" fontId="0" fillId="2" borderId="36" xfId="0" applyBorder="1"/>
    <xf numFmtId="1" fontId="8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8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8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4" xfId="81" applyBorder="1" applyAlignment="1">
      <alignment vertical="center" wrapText="1"/>
    </xf>
    <xf numFmtId="1" fontId="8" fillId="2" borderId="39" xfId="81" applyNumberFormat="1" applyFont="1" applyBorder="1" applyAlignment="1">
      <alignment horizontal="left" vertical="center" wrapText="1"/>
    </xf>
    <xf numFmtId="0" fontId="9" fillId="2" borderId="40" xfId="81" applyBorder="1" applyAlignment="1">
      <alignment vertical="center" wrapText="1"/>
    </xf>
    <xf numFmtId="0" fontId="9" fillId="2" borderId="41" xfId="81" applyBorder="1" applyAlignment="1">
      <alignment vertical="center" wrapText="1"/>
    </xf>
    <xf numFmtId="1" fontId="52" fillId="2" borderId="45" xfId="0" applyNumberFormat="1" applyFont="1" applyBorder="1" applyAlignment="1">
      <alignment horizontal="left" vertical="center" wrapText="1"/>
    </xf>
    <xf numFmtId="0" fontId="9" fillId="2" borderId="46" xfId="0" applyFont="1" applyBorder="1" applyAlignment="1">
      <alignment vertical="center" wrapText="1"/>
    </xf>
    <xf numFmtId="0" fontId="9" fillId="2" borderId="47" xfId="0" applyFont="1" applyBorder="1" applyAlignment="1">
      <alignment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84"/>
  <sheetViews>
    <sheetView showZeros="0" tabSelected="1" showOutlineSymbols="0" view="pageBreakPreview" topLeftCell="B61" zoomScale="75" zoomScaleNormal="75" zoomScaleSheetLayoutView="75" workbookViewId="0">
      <selection activeCell="G73" sqref="G73"/>
    </sheetView>
  </sheetViews>
  <sheetFormatPr defaultColWidth="10.5546875" defaultRowHeight="15" x14ac:dyDescent="0.2"/>
  <cols>
    <col min="1" max="1" width="7.88671875" style="19" hidden="1" customWidth="1"/>
    <col min="2" max="2" width="8.77734375" style="11" customWidth="1"/>
    <col min="3" max="3" width="36.77734375" customWidth="1"/>
    <col min="4" max="4" width="12.77734375" style="21" customWidth="1"/>
    <col min="5" max="5" width="6.77734375" customWidth="1"/>
    <col min="6" max="6" width="11.77734375" customWidth="1"/>
    <col min="7" max="7" width="11.77734375" style="19" customWidth="1"/>
    <col min="8" max="8" width="16.77734375" style="19" customWidth="1"/>
    <col min="9" max="9" width="12.88671875" hidden="1" customWidth="1"/>
    <col min="10" max="10" width="37.5546875" hidden="1" customWidth="1"/>
    <col min="11" max="17" width="0" hidden="1" customWidth="1"/>
  </cols>
  <sheetData>
    <row r="1" spans="1:9" ht="15.75" x14ac:dyDescent="0.2">
      <c r="A1" s="28"/>
      <c r="B1" s="26" t="s">
        <v>182</v>
      </c>
      <c r="C1" s="27"/>
      <c r="D1" s="27"/>
      <c r="E1" s="27"/>
      <c r="F1" s="27"/>
      <c r="G1" s="28"/>
      <c r="H1" s="27"/>
    </row>
    <row r="2" spans="1:9" x14ac:dyDescent="0.2">
      <c r="A2" s="25"/>
      <c r="B2" s="12" t="s">
        <v>125</v>
      </c>
      <c r="C2" s="2"/>
      <c r="D2" s="2"/>
      <c r="E2" s="2"/>
      <c r="F2" s="2"/>
      <c r="G2" s="25"/>
      <c r="H2" s="2"/>
    </row>
    <row r="3" spans="1:9" x14ac:dyDescent="0.2">
      <c r="A3" s="15"/>
      <c r="B3" s="11" t="s">
        <v>0</v>
      </c>
      <c r="D3"/>
      <c r="G3" s="31"/>
      <c r="H3" s="30"/>
    </row>
    <row r="4" spans="1:9" x14ac:dyDescent="0.2">
      <c r="A4" s="46" t="s">
        <v>20</v>
      </c>
      <c r="B4" s="13" t="s">
        <v>2</v>
      </c>
      <c r="C4" s="4" t="s">
        <v>3</v>
      </c>
      <c r="D4" s="3" t="s">
        <v>4</v>
      </c>
      <c r="E4" s="5" t="s">
        <v>5</v>
      </c>
      <c r="F4" s="5" t="s">
        <v>6</v>
      </c>
      <c r="G4" s="16" t="s">
        <v>7</v>
      </c>
      <c r="H4" s="5" t="s">
        <v>8</v>
      </c>
    </row>
    <row r="5" spans="1:9" ht="15.75" thickBot="1" x14ac:dyDescent="0.25">
      <c r="A5" s="20"/>
      <c r="B5" s="36"/>
      <c r="C5" s="37"/>
      <c r="D5" s="38" t="s">
        <v>9</v>
      </c>
      <c r="E5" s="39"/>
      <c r="F5" s="40" t="s">
        <v>10</v>
      </c>
      <c r="G5" s="41"/>
      <c r="H5" s="42"/>
    </row>
    <row r="6" spans="1:9" s="35" customFormat="1" ht="30" customHeight="1" thickTop="1" x14ac:dyDescent="0.2">
      <c r="A6" s="34"/>
      <c r="B6" s="33" t="s">
        <v>11</v>
      </c>
      <c r="C6" s="126" t="s">
        <v>175</v>
      </c>
      <c r="D6" s="127"/>
      <c r="E6" s="127"/>
      <c r="F6" s="128"/>
      <c r="G6" s="49"/>
      <c r="H6" s="50" t="s">
        <v>1</v>
      </c>
    </row>
    <row r="7" spans="1:9" ht="36" customHeight="1" x14ac:dyDescent="0.2">
      <c r="A7" s="17"/>
      <c r="B7" s="63"/>
      <c r="C7" s="64" t="s">
        <v>15</v>
      </c>
      <c r="D7" s="65"/>
      <c r="E7" s="66" t="s">
        <v>1</v>
      </c>
      <c r="F7" s="66" t="s">
        <v>1</v>
      </c>
      <c r="G7" s="67" t="s">
        <v>1</v>
      </c>
      <c r="H7" s="68"/>
    </row>
    <row r="8" spans="1:9" s="83" customFormat="1" ht="39.950000000000003" customHeight="1" x14ac:dyDescent="0.2">
      <c r="A8" s="84" t="s">
        <v>147</v>
      </c>
      <c r="B8" s="75" t="s">
        <v>120</v>
      </c>
      <c r="C8" s="76" t="s">
        <v>148</v>
      </c>
      <c r="D8" s="77" t="s">
        <v>32</v>
      </c>
      <c r="E8" s="78"/>
      <c r="F8" s="79"/>
      <c r="G8" s="86"/>
      <c r="H8" s="81"/>
      <c r="I8" s="82" t="s">
        <v>149</v>
      </c>
    </row>
    <row r="9" spans="1:9" s="83" customFormat="1" ht="30" customHeight="1" x14ac:dyDescent="0.2">
      <c r="A9" s="84" t="s">
        <v>150</v>
      </c>
      <c r="B9" s="87" t="s">
        <v>37</v>
      </c>
      <c r="C9" s="76" t="s">
        <v>151</v>
      </c>
      <c r="D9" s="88" t="s">
        <v>1</v>
      </c>
      <c r="E9" s="78" t="s">
        <v>38</v>
      </c>
      <c r="F9" s="79">
        <v>200</v>
      </c>
      <c r="G9" s="80"/>
      <c r="H9" s="81">
        <f t="shared" ref="H9" si="0">ROUND(G9*F9,2)</f>
        <v>0</v>
      </c>
      <c r="I9" s="82" t="s">
        <v>39</v>
      </c>
    </row>
    <row r="10" spans="1:9" s="83" customFormat="1" ht="38.450000000000003" customHeight="1" x14ac:dyDescent="0.2">
      <c r="A10" s="84" t="s">
        <v>41</v>
      </c>
      <c r="B10" s="75" t="s">
        <v>121</v>
      </c>
      <c r="C10" s="76" t="s">
        <v>43</v>
      </c>
      <c r="D10" s="77" t="s">
        <v>143</v>
      </c>
      <c r="E10" s="78"/>
      <c r="F10" s="79"/>
      <c r="G10" s="86"/>
      <c r="H10" s="81"/>
      <c r="I10" s="82" t="s">
        <v>44</v>
      </c>
    </row>
    <row r="11" spans="1:9" s="83" customFormat="1" ht="36" customHeight="1" x14ac:dyDescent="0.2">
      <c r="A11" s="84" t="s">
        <v>45</v>
      </c>
      <c r="B11" s="87" t="s">
        <v>37</v>
      </c>
      <c r="C11" s="76" t="s">
        <v>126</v>
      </c>
      <c r="D11" s="88" t="s">
        <v>1</v>
      </c>
      <c r="E11" s="78" t="s">
        <v>38</v>
      </c>
      <c r="F11" s="79">
        <v>23000</v>
      </c>
      <c r="G11" s="80"/>
      <c r="H11" s="81">
        <f t="shared" ref="H11:H13" si="1">ROUND(G11*F11,2)</f>
        <v>0</v>
      </c>
      <c r="I11" s="82" t="s">
        <v>39</v>
      </c>
    </row>
    <row r="12" spans="1:9" s="83" customFormat="1" ht="30" customHeight="1" x14ac:dyDescent="0.2">
      <c r="A12" s="84" t="s">
        <v>48</v>
      </c>
      <c r="B12" s="75" t="s">
        <v>28</v>
      </c>
      <c r="C12" s="76" t="s">
        <v>50</v>
      </c>
      <c r="D12" s="77" t="s">
        <v>29</v>
      </c>
      <c r="E12" s="78" t="s">
        <v>33</v>
      </c>
      <c r="F12" s="79">
        <v>40000</v>
      </c>
      <c r="G12" s="80"/>
      <c r="H12" s="81">
        <f t="shared" si="1"/>
        <v>0</v>
      </c>
      <c r="I12" s="82"/>
    </row>
    <row r="13" spans="1:9" s="83" customFormat="1" ht="30" customHeight="1" x14ac:dyDescent="0.2">
      <c r="A13" s="74" t="s">
        <v>52</v>
      </c>
      <c r="B13" s="75" t="s">
        <v>31</v>
      </c>
      <c r="C13" s="76" t="s">
        <v>54</v>
      </c>
      <c r="D13" s="77" t="s">
        <v>32</v>
      </c>
      <c r="E13" s="78" t="s">
        <v>30</v>
      </c>
      <c r="F13" s="79">
        <v>4800</v>
      </c>
      <c r="G13" s="80"/>
      <c r="H13" s="81">
        <f t="shared" si="1"/>
        <v>0</v>
      </c>
      <c r="I13" s="85"/>
    </row>
    <row r="14" spans="1:9" s="83" customFormat="1" ht="30" customHeight="1" x14ac:dyDescent="0.2">
      <c r="A14" s="84" t="s">
        <v>59</v>
      </c>
      <c r="B14" s="75" t="s">
        <v>34</v>
      </c>
      <c r="C14" s="76" t="s">
        <v>60</v>
      </c>
      <c r="D14" s="88" t="s">
        <v>154</v>
      </c>
      <c r="E14" s="78"/>
      <c r="F14" s="79"/>
      <c r="G14" s="86"/>
      <c r="H14" s="81"/>
      <c r="I14" s="82"/>
    </row>
    <row r="15" spans="1:9" s="83" customFormat="1" ht="30" customHeight="1" x14ac:dyDescent="0.2">
      <c r="A15" s="84" t="s">
        <v>61</v>
      </c>
      <c r="B15" s="87" t="s">
        <v>37</v>
      </c>
      <c r="C15" s="76" t="s">
        <v>153</v>
      </c>
      <c r="D15" s="88" t="s">
        <v>1</v>
      </c>
      <c r="E15" s="78" t="s">
        <v>33</v>
      </c>
      <c r="F15" s="79">
        <v>35000</v>
      </c>
      <c r="G15" s="80"/>
      <c r="H15" s="81">
        <f>ROUND(G15*F15,2)</f>
        <v>0</v>
      </c>
      <c r="I15" s="82"/>
    </row>
    <row r="16" spans="1:9" s="83" customFormat="1" ht="30" customHeight="1" x14ac:dyDescent="0.2">
      <c r="A16" s="74" t="s">
        <v>135</v>
      </c>
      <c r="B16" s="75" t="s">
        <v>122</v>
      </c>
      <c r="C16" s="76" t="s">
        <v>136</v>
      </c>
      <c r="D16" s="88" t="s">
        <v>144</v>
      </c>
      <c r="E16" s="78" t="s">
        <v>33</v>
      </c>
      <c r="F16" s="79">
        <v>60000</v>
      </c>
      <c r="G16" s="80"/>
      <c r="H16" s="81">
        <f>ROUND(G16*F16,2)</f>
        <v>0</v>
      </c>
      <c r="I16" s="82"/>
    </row>
    <row r="17" spans="1:9" s="83" customFormat="1" ht="30" customHeight="1" x14ac:dyDescent="0.2">
      <c r="A17" s="74" t="s">
        <v>137</v>
      </c>
      <c r="B17" s="75" t="s">
        <v>36</v>
      </c>
      <c r="C17" s="76" t="s">
        <v>138</v>
      </c>
      <c r="D17" s="88" t="s">
        <v>144</v>
      </c>
      <c r="E17" s="78"/>
      <c r="F17" s="79"/>
      <c r="G17" s="86"/>
      <c r="H17" s="81"/>
      <c r="I17" s="82"/>
    </row>
    <row r="18" spans="1:9" s="83" customFormat="1" ht="30" customHeight="1" x14ac:dyDescent="0.2">
      <c r="A18" s="74" t="s">
        <v>139</v>
      </c>
      <c r="B18" s="87" t="s">
        <v>37</v>
      </c>
      <c r="C18" s="76" t="s">
        <v>140</v>
      </c>
      <c r="D18" s="88" t="s">
        <v>1</v>
      </c>
      <c r="E18" s="78" t="s">
        <v>38</v>
      </c>
      <c r="F18" s="79">
        <v>4000</v>
      </c>
      <c r="G18" s="80"/>
      <c r="H18" s="81">
        <f>ROUND(G18*F18,2)</f>
        <v>0</v>
      </c>
      <c r="I18" s="82"/>
    </row>
    <row r="19" spans="1:9" ht="36" customHeight="1" x14ac:dyDescent="0.2">
      <c r="A19" s="17"/>
      <c r="B19" s="63"/>
      <c r="C19" s="69" t="s">
        <v>22</v>
      </c>
      <c r="D19" s="65"/>
      <c r="E19" s="70"/>
      <c r="F19" s="65"/>
      <c r="G19" s="67"/>
      <c r="H19" s="68"/>
    </row>
    <row r="20" spans="1:9" s="83" customFormat="1" ht="30" customHeight="1" x14ac:dyDescent="0.2">
      <c r="A20" s="90" t="s">
        <v>62</v>
      </c>
      <c r="B20" s="75" t="s">
        <v>123</v>
      </c>
      <c r="C20" s="76" t="s">
        <v>64</v>
      </c>
      <c r="D20" s="77" t="s">
        <v>29</v>
      </c>
      <c r="E20" s="78"/>
      <c r="F20" s="79"/>
      <c r="G20" s="86"/>
      <c r="H20" s="81"/>
      <c r="I20" s="82"/>
    </row>
    <row r="21" spans="1:9" s="83" customFormat="1" ht="30" customHeight="1" x14ac:dyDescent="0.2">
      <c r="A21" s="90" t="s">
        <v>65</v>
      </c>
      <c r="B21" s="87" t="s">
        <v>37</v>
      </c>
      <c r="C21" s="76" t="s">
        <v>66</v>
      </c>
      <c r="D21" s="88" t="s">
        <v>1</v>
      </c>
      <c r="E21" s="78" t="s">
        <v>33</v>
      </c>
      <c r="F21" s="79">
        <v>200</v>
      </c>
      <c r="G21" s="80"/>
      <c r="H21" s="81">
        <f>ROUND(G21*F21,2)</f>
        <v>0</v>
      </c>
      <c r="I21" s="82"/>
    </row>
    <row r="22" spans="1:9" s="83" customFormat="1" ht="30" customHeight="1" x14ac:dyDescent="0.2">
      <c r="A22" s="90" t="s">
        <v>67</v>
      </c>
      <c r="B22" s="87" t="s">
        <v>40</v>
      </c>
      <c r="C22" s="76" t="s">
        <v>68</v>
      </c>
      <c r="D22" s="88" t="s">
        <v>1</v>
      </c>
      <c r="E22" s="78" t="s">
        <v>33</v>
      </c>
      <c r="F22" s="79">
        <v>200</v>
      </c>
      <c r="G22" s="80"/>
      <c r="H22" s="81">
        <f>ROUND(G22*F22,2)</f>
        <v>0</v>
      </c>
      <c r="I22" s="85"/>
    </row>
    <row r="23" spans="1:9" s="83" customFormat="1" ht="39.950000000000003" customHeight="1" x14ac:dyDescent="0.2">
      <c r="A23" s="90" t="s">
        <v>70</v>
      </c>
      <c r="B23" s="75" t="s">
        <v>42</v>
      </c>
      <c r="C23" s="76" t="s">
        <v>71</v>
      </c>
      <c r="D23" s="88" t="s">
        <v>69</v>
      </c>
      <c r="E23" s="78"/>
      <c r="F23" s="79"/>
      <c r="G23" s="86"/>
      <c r="H23" s="81"/>
      <c r="I23" s="82"/>
    </row>
    <row r="24" spans="1:9" s="83" customFormat="1" ht="39.950000000000003" customHeight="1" x14ac:dyDescent="0.2">
      <c r="A24" s="90" t="s">
        <v>127</v>
      </c>
      <c r="B24" s="87" t="s">
        <v>37</v>
      </c>
      <c r="C24" s="76" t="s">
        <v>128</v>
      </c>
      <c r="D24" s="88" t="s">
        <v>1</v>
      </c>
      <c r="E24" s="78" t="s">
        <v>33</v>
      </c>
      <c r="F24" s="79">
        <v>80</v>
      </c>
      <c r="G24" s="80"/>
      <c r="H24" s="81">
        <f>ROUND(G24*F24,2)</f>
        <v>0</v>
      </c>
      <c r="I24" s="85"/>
    </row>
    <row r="25" spans="1:9" s="83" customFormat="1" ht="39.950000000000003" customHeight="1" x14ac:dyDescent="0.2">
      <c r="A25" s="90" t="s">
        <v>129</v>
      </c>
      <c r="B25" s="87" t="s">
        <v>40</v>
      </c>
      <c r="C25" s="76" t="s">
        <v>130</v>
      </c>
      <c r="D25" s="88" t="s">
        <v>1</v>
      </c>
      <c r="E25" s="78" t="s">
        <v>33</v>
      </c>
      <c r="F25" s="79">
        <v>30</v>
      </c>
      <c r="G25" s="80"/>
      <c r="H25" s="81">
        <f>ROUND(G25*F25,2)</f>
        <v>0</v>
      </c>
      <c r="I25" s="85"/>
    </row>
    <row r="26" spans="1:9" s="83" customFormat="1" ht="30" customHeight="1" x14ac:dyDescent="0.2">
      <c r="A26" s="90" t="s">
        <v>72</v>
      </c>
      <c r="B26" s="75" t="s">
        <v>124</v>
      </c>
      <c r="C26" s="76" t="s">
        <v>73</v>
      </c>
      <c r="D26" s="88" t="s">
        <v>69</v>
      </c>
      <c r="E26" s="78"/>
      <c r="F26" s="79"/>
      <c r="G26" s="86"/>
      <c r="H26" s="81"/>
      <c r="I26" s="82"/>
    </row>
    <row r="27" spans="1:9" s="83" customFormat="1" ht="30" customHeight="1" x14ac:dyDescent="0.2">
      <c r="A27" s="90" t="s">
        <v>74</v>
      </c>
      <c r="B27" s="87" t="s">
        <v>37</v>
      </c>
      <c r="C27" s="76" t="s">
        <v>75</v>
      </c>
      <c r="D27" s="88" t="s">
        <v>1</v>
      </c>
      <c r="E27" s="78" t="s">
        <v>56</v>
      </c>
      <c r="F27" s="79">
        <v>20</v>
      </c>
      <c r="G27" s="80"/>
      <c r="H27" s="81">
        <f>ROUND(G27*F27,2)</f>
        <v>0</v>
      </c>
      <c r="I27" s="82"/>
    </row>
    <row r="28" spans="1:9" s="83" customFormat="1" ht="30" customHeight="1" x14ac:dyDescent="0.2">
      <c r="A28" s="90" t="s">
        <v>76</v>
      </c>
      <c r="B28" s="75" t="s">
        <v>46</v>
      </c>
      <c r="C28" s="76" t="s">
        <v>77</v>
      </c>
      <c r="D28" s="88" t="s">
        <v>69</v>
      </c>
      <c r="E28" s="78"/>
      <c r="F28" s="79"/>
      <c r="G28" s="86"/>
      <c r="H28" s="81"/>
      <c r="I28" s="82"/>
    </row>
    <row r="29" spans="1:9" s="83" customFormat="1" ht="30" customHeight="1" x14ac:dyDescent="0.2">
      <c r="A29" s="90" t="s">
        <v>78</v>
      </c>
      <c r="B29" s="92" t="s">
        <v>37</v>
      </c>
      <c r="C29" s="76" t="s">
        <v>79</v>
      </c>
      <c r="D29" s="88" t="s">
        <v>1</v>
      </c>
      <c r="E29" s="78" t="s">
        <v>56</v>
      </c>
      <c r="F29" s="79">
        <v>20</v>
      </c>
      <c r="G29" s="80"/>
      <c r="H29" s="81">
        <f>ROUND(G29*F29,2)</f>
        <v>0</v>
      </c>
      <c r="I29" s="82"/>
    </row>
    <row r="30" spans="1:9" s="83" customFormat="1" ht="39.950000000000003" customHeight="1" x14ac:dyDescent="0.2">
      <c r="A30" s="90" t="s">
        <v>82</v>
      </c>
      <c r="B30" s="75" t="s">
        <v>47</v>
      </c>
      <c r="C30" s="76" t="s">
        <v>83</v>
      </c>
      <c r="D30" s="88" t="s">
        <v>174</v>
      </c>
      <c r="E30" s="78"/>
      <c r="F30" s="79"/>
      <c r="G30" s="89"/>
      <c r="H30" s="81"/>
      <c r="I30" s="82"/>
    </row>
    <row r="31" spans="1:9" s="83" customFormat="1" ht="30" customHeight="1" x14ac:dyDescent="0.2">
      <c r="A31" s="90" t="s">
        <v>84</v>
      </c>
      <c r="B31" s="87" t="s">
        <v>37</v>
      </c>
      <c r="C31" s="76" t="s">
        <v>85</v>
      </c>
      <c r="D31" s="88"/>
      <c r="E31" s="78"/>
      <c r="F31" s="79"/>
      <c r="G31" s="89"/>
      <c r="H31" s="81"/>
      <c r="I31" s="114"/>
    </row>
    <row r="32" spans="1:9" s="83" customFormat="1" ht="30" customHeight="1" x14ac:dyDescent="0.2">
      <c r="A32" s="90" t="s">
        <v>86</v>
      </c>
      <c r="B32" s="93" t="s">
        <v>80</v>
      </c>
      <c r="C32" s="76" t="s">
        <v>91</v>
      </c>
      <c r="D32" s="88"/>
      <c r="E32" s="78" t="s">
        <v>38</v>
      </c>
      <c r="F32" s="79">
        <v>4600</v>
      </c>
      <c r="G32" s="80"/>
      <c r="H32" s="81">
        <f>ROUND(G32*F32,2)</f>
        <v>0</v>
      </c>
      <c r="I32" s="114"/>
    </row>
    <row r="33" spans="1:9" s="83" customFormat="1" ht="30" customHeight="1" x14ac:dyDescent="0.2">
      <c r="A33" s="90" t="s">
        <v>87</v>
      </c>
      <c r="B33" s="93" t="s">
        <v>81</v>
      </c>
      <c r="C33" s="76" t="s">
        <v>92</v>
      </c>
      <c r="D33" s="88"/>
      <c r="E33" s="78" t="s">
        <v>38</v>
      </c>
      <c r="F33" s="79">
        <v>11300</v>
      </c>
      <c r="G33" s="80"/>
      <c r="H33" s="81">
        <f>ROUND(G33*F33,2)</f>
        <v>0</v>
      </c>
      <c r="I33" s="114"/>
    </row>
    <row r="34" spans="1:9" s="83" customFormat="1" ht="30" customHeight="1" x14ac:dyDescent="0.2">
      <c r="A34" s="90" t="s">
        <v>88</v>
      </c>
      <c r="B34" s="87" t="s">
        <v>40</v>
      </c>
      <c r="C34" s="76" t="s">
        <v>89</v>
      </c>
      <c r="D34" s="88"/>
      <c r="E34" s="78"/>
      <c r="F34" s="79"/>
      <c r="G34" s="89"/>
      <c r="H34" s="81"/>
      <c r="I34" s="114"/>
    </row>
    <row r="35" spans="1:9" s="83" customFormat="1" ht="30" customHeight="1" x14ac:dyDescent="0.2">
      <c r="A35" s="90"/>
      <c r="B35" s="93" t="s">
        <v>80</v>
      </c>
      <c r="C35" s="76" t="s">
        <v>91</v>
      </c>
      <c r="D35" s="88"/>
      <c r="E35" s="78" t="s">
        <v>38</v>
      </c>
      <c r="F35" s="79">
        <v>200</v>
      </c>
      <c r="G35" s="80"/>
      <c r="H35" s="81">
        <f>ROUND(G35*F35,2)</f>
        <v>0</v>
      </c>
      <c r="I35" s="114"/>
    </row>
    <row r="36" spans="1:9" s="83" customFormat="1" ht="30" customHeight="1" x14ac:dyDescent="0.2">
      <c r="A36" s="90" t="s">
        <v>90</v>
      </c>
      <c r="B36" s="93" t="s">
        <v>81</v>
      </c>
      <c r="C36" s="76" t="s">
        <v>132</v>
      </c>
      <c r="D36" s="88"/>
      <c r="E36" s="78" t="s">
        <v>38</v>
      </c>
      <c r="F36" s="79">
        <v>200</v>
      </c>
      <c r="G36" s="80"/>
      <c r="H36" s="81">
        <f t="shared" ref="H36" si="2">ROUND(G36*F36,2)</f>
        <v>0</v>
      </c>
      <c r="I36" s="114"/>
    </row>
    <row r="37" spans="1:9" s="83" customFormat="1" ht="30" customHeight="1" x14ac:dyDescent="0.2">
      <c r="A37" s="90" t="s">
        <v>93</v>
      </c>
      <c r="B37" s="75" t="s">
        <v>49</v>
      </c>
      <c r="C37" s="76" t="s">
        <v>94</v>
      </c>
      <c r="D37" s="88" t="s">
        <v>95</v>
      </c>
      <c r="E37" s="78"/>
      <c r="F37" s="79"/>
      <c r="G37" s="86"/>
      <c r="H37" s="81"/>
      <c r="I37" s="114"/>
    </row>
    <row r="38" spans="1:9" s="83" customFormat="1" ht="30" customHeight="1" x14ac:dyDescent="0.2">
      <c r="A38" s="90" t="s">
        <v>96</v>
      </c>
      <c r="B38" s="87" t="s">
        <v>37</v>
      </c>
      <c r="C38" s="76" t="s">
        <v>97</v>
      </c>
      <c r="D38" s="88" t="s">
        <v>1</v>
      </c>
      <c r="E38" s="78" t="s">
        <v>33</v>
      </c>
      <c r="F38" s="79">
        <v>33500</v>
      </c>
      <c r="G38" s="80"/>
      <c r="H38" s="81">
        <f t="shared" ref="H38" si="3">ROUND(G38*F38,2)</f>
        <v>0</v>
      </c>
      <c r="I38" s="114"/>
    </row>
    <row r="39" spans="1:9" ht="36" customHeight="1" x14ac:dyDescent="0.2">
      <c r="A39" s="17"/>
      <c r="B39" s="71"/>
      <c r="C39" s="69" t="s">
        <v>16</v>
      </c>
      <c r="D39" s="65"/>
      <c r="E39" s="72"/>
      <c r="F39" s="66"/>
      <c r="G39" s="67"/>
      <c r="H39" s="118"/>
    </row>
    <row r="40" spans="1:9" s="83" customFormat="1" ht="30" customHeight="1" x14ac:dyDescent="0.2">
      <c r="A40" s="74" t="s">
        <v>98</v>
      </c>
      <c r="B40" s="75" t="s">
        <v>51</v>
      </c>
      <c r="C40" s="76" t="s">
        <v>99</v>
      </c>
      <c r="D40" s="88" t="s">
        <v>100</v>
      </c>
      <c r="E40" s="78" t="s">
        <v>101</v>
      </c>
      <c r="F40" s="94">
        <v>2000</v>
      </c>
      <c r="G40" s="80"/>
      <c r="H40" s="81">
        <f>ROUND(G40*F40,2)</f>
        <v>0</v>
      </c>
      <c r="I40" s="114"/>
    </row>
    <row r="41" spans="1:9" ht="48" customHeight="1" x14ac:dyDescent="0.2">
      <c r="A41" s="17"/>
      <c r="B41" s="71"/>
      <c r="C41" s="69" t="s">
        <v>17</v>
      </c>
      <c r="D41" s="65"/>
      <c r="E41" s="72"/>
      <c r="F41" s="66"/>
      <c r="G41" s="67"/>
      <c r="H41" s="118"/>
    </row>
    <row r="42" spans="1:9" s="112" customFormat="1" ht="30" customHeight="1" x14ac:dyDescent="0.2">
      <c r="A42" s="74" t="s">
        <v>111</v>
      </c>
      <c r="B42" s="75" t="s">
        <v>53</v>
      </c>
      <c r="C42" s="110" t="s">
        <v>112</v>
      </c>
      <c r="D42" s="88" t="s">
        <v>113</v>
      </c>
      <c r="E42" s="78"/>
      <c r="F42" s="94"/>
      <c r="G42" s="86"/>
      <c r="H42" s="111"/>
      <c r="I42" s="114"/>
    </row>
    <row r="43" spans="1:9" s="112" customFormat="1" ht="30" customHeight="1" x14ac:dyDescent="0.2">
      <c r="A43" s="74" t="s">
        <v>170</v>
      </c>
      <c r="B43" s="87" t="s">
        <v>37</v>
      </c>
      <c r="C43" s="76" t="s">
        <v>161</v>
      </c>
      <c r="D43" s="88"/>
      <c r="E43" s="78" t="s">
        <v>101</v>
      </c>
      <c r="F43" s="94">
        <v>16</v>
      </c>
      <c r="G43" s="80"/>
      <c r="H43" s="81">
        <f t="shared" ref="H43:H49" si="4">ROUND(G43*F43,2)</f>
        <v>0</v>
      </c>
      <c r="I43" s="114"/>
    </row>
    <row r="44" spans="1:9" s="112" customFormat="1" ht="30" customHeight="1" x14ac:dyDescent="0.2">
      <c r="A44" s="74" t="s">
        <v>170</v>
      </c>
      <c r="B44" s="87" t="s">
        <v>40</v>
      </c>
      <c r="C44" s="76" t="s">
        <v>162</v>
      </c>
      <c r="D44" s="88"/>
      <c r="E44" s="78" t="s">
        <v>101</v>
      </c>
      <c r="F44" s="94">
        <v>731</v>
      </c>
      <c r="G44" s="80"/>
      <c r="H44" s="81">
        <f t="shared" si="4"/>
        <v>0</v>
      </c>
      <c r="I44" s="114"/>
    </row>
    <row r="45" spans="1:9" s="112" customFormat="1" ht="30" customHeight="1" x14ac:dyDescent="0.2">
      <c r="A45" s="74" t="s">
        <v>169</v>
      </c>
      <c r="B45" s="87" t="s">
        <v>155</v>
      </c>
      <c r="C45" s="76" t="s">
        <v>163</v>
      </c>
      <c r="D45" s="88"/>
      <c r="E45" s="78" t="s">
        <v>101</v>
      </c>
      <c r="F45" s="94">
        <v>122</v>
      </c>
      <c r="G45" s="80"/>
      <c r="H45" s="81">
        <f t="shared" si="4"/>
        <v>0</v>
      </c>
      <c r="I45" s="114"/>
    </row>
    <row r="46" spans="1:9" s="112" customFormat="1" ht="30" customHeight="1" x14ac:dyDescent="0.2">
      <c r="A46" s="74" t="s">
        <v>170</v>
      </c>
      <c r="B46" s="87" t="s">
        <v>156</v>
      </c>
      <c r="C46" s="76" t="s">
        <v>164</v>
      </c>
      <c r="D46" s="88"/>
      <c r="E46" s="78" t="s">
        <v>101</v>
      </c>
      <c r="F46" s="94">
        <v>79</v>
      </c>
      <c r="G46" s="80"/>
      <c r="H46" s="81">
        <f t="shared" si="4"/>
        <v>0</v>
      </c>
      <c r="I46" s="114"/>
    </row>
    <row r="47" spans="1:9" s="112" customFormat="1" ht="30" customHeight="1" x14ac:dyDescent="0.2">
      <c r="A47" s="74" t="s">
        <v>170</v>
      </c>
      <c r="B47" s="87" t="s">
        <v>157</v>
      </c>
      <c r="C47" s="76" t="s">
        <v>165</v>
      </c>
      <c r="D47" s="88"/>
      <c r="E47" s="78" t="s">
        <v>101</v>
      </c>
      <c r="F47" s="94">
        <v>197</v>
      </c>
      <c r="G47" s="80"/>
      <c r="H47" s="81">
        <f t="shared" si="4"/>
        <v>0</v>
      </c>
      <c r="I47" s="114"/>
    </row>
    <row r="48" spans="1:9" s="112" customFormat="1" ht="30" customHeight="1" x14ac:dyDescent="0.2">
      <c r="A48" s="74" t="s">
        <v>170</v>
      </c>
      <c r="B48" s="87" t="s">
        <v>158</v>
      </c>
      <c r="C48" s="76" t="s">
        <v>166</v>
      </c>
      <c r="D48" s="88"/>
      <c r="E48" s="78" t="s">
        <v>101</v>
      </c>
      <c r="F48" s="94">
        <v>15</v>
      </c>
      <c r="G48" s="80"/>
      <c r="H48" s="81">
        <f t="shared" si="4"/>
        <v>0</v>
      </c>
      <c r="I48" s="114"/>
    </row>
    <row r="49" spans="1:16" s="112" customFormat="1" ht="30" customHeight="1" x14ac:dyDescent="0.2">
      <c r="A49" s="74" t="s">
        <v>170</v>
      </c>
      <c r="B49" s="87" t="s">
        <v>159</v>
      </c>
      <c r="C49" s="76" t="s">
        <v>131</v>
      </c>
      <c r="D49" s="88"/>
      <c r="E49" s="78" t="s">
        <v>101</v>
      </c>
      <c r="F49" s="94">
        <v>26</v>
      </c>
      <c r="G49" s="80"/>
      <c r="H49" s="81">
        <f t="shared" si="4"/>
        <v>0</v>
      </c>
      <c r="I49" s="114"/>
    </row>
    <row r="50" spans="1:16" s="83" customFormat="1" ht="30" customHeight="1" x14ac:dyDescent="0.2">
      <c r="A50" s="74" t="s">
        <v>170</v>
      </c>
      <c r="B50" s="87" t="s">
        <v>160</v>
      </c>
      <c r="C50" s="76" t="s">
        <v>167</v>
      </c>
      <c r="D50" s="88"/>
      <c r="E50" s="78" t="s">
        <v>101</v>
      </c>
      <c r="F50" s="94">
        <v>30</v>
      </c>
      <c r="G50" s="80"/>
      <c r="H50" s="81">
        <f t="shared" ref="H50" si="5">ROUND(G50*F50,2)</f>
        <v>0</v>
      </c>
      <c r="I50" s="114" t="s">
        <v>114</v>
      </c>
    </row>
    <row r="51" spans="1:16" s="83" customFormat="1" ht="30" customHeight="1" x14ac:dyDescent="0.2">
      <c r="A51" s="74" t="s">
        <v>170</v>
      </c>
      <c r="B51" s="87" t="s">
        <v>156</v>
      </c>
      <c r="C51" s="76" t="s">
        <v>168</v>
      </c>
      <c r="D51" s="88"/>
      <c r="E51" s="78" t="s">
        <v>101</v>
      </c>
      <c r="F51" s="94">
        <v>58</v>
      </c>
      <c r="G51" s="80"/>
      <c r="H51" s="81">
        <f t="shared" ref="H51" si="6">ROUND(G51*F51,2)</f>
        <v>0</v>
      </c>
      <c r="I51" s="114"/>
    </row>
    <row r="52" spans="1:16" s="112" customFormat="1" ht="30" customHeight="1" x14ac:dyDescent="0.2">
      <c r="A52" s="74" t="s">
        <v>115</v>
      </c>
      <c r="B52" s="75" t="s">
        <v>55</v>
      </c>
      <c r="C52" s="110" t="s">
        <v>116</v>
      </c>
      <c r="D52" s="88" t="s">
        <v>113</v>
      </c>
      <c r="E52" s="78"/>
      <c r="F52" s="94"/>
      <c r="G52" s="86"/>
      <c r="H52" s="111"/>
      <c r="I52" s="114"/>
    </row>
    <row r="53" spans="1:16" s="83" customFormat="1" ht="30" customHeight="1" x14ac:dyDescent="0.2">
      <c r="A53" s="74" t="s">
        <v>171</v>
      </c>
      <c r="B53" s="87" t="s">
        <v>37</v>
      </c>
      <c r="C53" s="76" t="s">
        <v>161</v>
      </c>
      <c r="D53" s="88"/>
      <c r="E53" s="78" t="s">
        <v>101</v>
      </c>
      <c r="F53" s="94">
        <v>16</v>
      </c>
      <c r="G53" s="80"/>
      <c r="H53" s="81">
        <f t="shared" ref="H53:H61" si="7">ROUND(G53*F53,2)</f>
        <v>0</v>
      </c>
      <c r="I53" s="114" t="s">
        <v>114</v>
      </c>
    </row>
    <row r="54" spans="1:16" s="83" customFormat="1" ht="30" customHeight="1" x14ac:dyDescent="0.2">
      <c r="A54" s="74" t="s">
        <v>171</v>
      </c>
      <c r="B54" s="87" t="s">
        <v>40</v>
      </c>
      <c r="C54" s="76" t="s">
        <v>162</v>
      </c>
      <c r="D54" s="88"/>
      <c r="E54" s="78" t="s">
        <v>101</v>
      </c>
      <c r="F54" s="94">
        <v>731</v>
      </c>
      <c r="G54" s="80"/>
      <c r="H54" s="81">
        <f t="shared" si="7"/>
        <v>0</v>
      </c>
      <c r="I54" s="114"/>
    </row>
    <row r="55" spans="1:16" s="83" customFormat="1" ht="30" customHeight="1" x14ac:dyDescent="0.2">
      <c r="A55" s="74" t="s">
        <v>117</v>
      </c>
      <c r="B55" s="87" t="s">
        <v>155</v>
      </c>
      <c r="C55" s="76" t="s">
        <v>163</v>
      </c>
      <c r="D55" s="88"/>
      <c r="E55" s="78" t="s">
        <v>101</v>
      </c>
      <c r="F55" s="94">
        <v>122</v>
      </c>
      <c r="G55" s="80"/>
      <c r="H55" s="81">
        <f t="shared" si="7"/>
        <v>0</v>
      </c>
      <c r="I55" s="114"/>
    </row>
    <row r="56" spans="1:16" s="83" customFormat="1" ht="30" customHeight="1" x14ac:dyDescent="0.2">
      <c r="A56" s="74" t="s">
        <v>171</v>
      </c>
      <c r="B56" s="87" t="s">
        <v>156</v>
      </c>
      <c r="C56" s="76" t="s">
        <v>164</v>
      </c>
      <c r="D56" s="88"/>
      <c r="E56" s="78" t="s">
        <v>101</v>
      </c>
      <c r="F56" s="94">
        <v>79</v>
      </c>
      <c r="G56" s="80"/>
      <c r="H56" s="81">
        <f t="shared" si="7"/>
        <v>0</v>
      </c>
      <c r="I56" s="114"/>
    </row>
    <row r="57" spans="1:16" s="83" customFormat="1" ht="30" customHeight="1" x14ac:dyDescent="0.2">
      <c r="A57" s="74" t="s">
        <v>171</v>
      </c>
      <c r="B57" s="87" t="s">
        <v>157</v>
      </c>
      <c r="C57" s="76" t="s">
        <v>165</v>
      </c>
      <c r="D57" s="88"/>
      <c r="E57" s="78" t="s">
        <v>101</v>
      </c>
      <c r="F57" s="94">
        <v>197</v>
      </c>
      <c r="G57" s="80"/>
      <c r="H57" s="81">
        <f t="shared" si="7"/>
        <v>0</v>
      </c>
      <c r="I57" s="114"/>
    </row>
    <row r="58" spans="1:16" s="83" customFormat="1" ht="30" customHeight="1" x14ac:dyDescent="0.2">
      <c r="A58" s="74" t="s">
        <v>171</v>
      </c>
      <c r="B58" s="87" t="s">
        <v>158</v>
      </c>
      <c r="C58" s="76" t="s">
        <v>166</v>
      </c>
      <c r="D58" s="88"/>
      <c r="E58" s="78" t="s">
        <v>101</v>
      </c>
      <c r="F58" s="94">
        <v>15</v>
      </c>
      <c r="G58" s="80"/>
      <c r="H58" s="81">
        <f t="shared" si="7"/>
        <v>0</v>
      </c>
      <c r="I58" s="114"/>
    </row>
    <row r="59" spans="1:16" s="83" customFormat="1" ht="30" customHeight="1" x14ac:dyDescent="0.2">
      <c r="A59" s="74" t="s">
        <v>171</v>
      </c>
      <c r="B59" s="87" t="s">
        <v>159</v>
      </c>
      <c r="C59" s="76" t="s">
        <v>131</v>
      </c>
      <c r="D59" s="88"/>
      <c r="E59" s="78" t="s">
        <v>101</v>
      </c>
      <c r="F59" s="94">
        <v>26</v>
      </c>
      <c r="G59" s="80"/>
      <c r="H59" s="81">
        <f t="shared" si="7"/>
        <v>0</v>
      </c>
      <c r="I59" s="114"/>
    </row>
    <row r="60" spans="1:16" s="83" customFormat="1" ht="30" customHeight="1" x14ac:dyDescent="0.2">
      <c r="A60" s="74" t="s">
        <v>171</v>
      </c>
      <c r="B60" s="87" t="s">
        <v>160</v>
      </c>
      <c r="C60" s="76" t="s">
        <v>167</v>
      </c>
      <c r="D60" s="88"/>
      <c r="E60" s="78" t="s">
        <v>101</v>
      </c>
      <c r="F60" s="94">
        <v>30</v>
      </c>
      <c r="G60" s="80"/>
      <c r="H60" s="81">
        <f t="shared" si="7"/>
        <v>0</v>
      </c>
      <c r="I60" s="114"/>
    </row>
    <row r="61" spans="1:16" s="83" customFormat="1" ht="30" customHeight="1" x14ac:dyDescent="0.2">
      <c r="A61" s="74" t="s">
        <v>171</v>
      </c>
      <c r="B61" s="87" t="s">
        <v>156</v>
      </c>
      <c r="C61" s="76" t="s">
        <v>168</v>
      </c>
      <c r="D61" s="88"/>
      <c r="E61" s="78" t="s">
        <v>101</v>
      </c>
      <c r="F61" s="94">
        <v>58</v>
      </c>
      <c r="G61" s="80"/>
      <c r="H61" s="81">
        <f t="shared" si="7"/>
        <v>0</v>
      </c>
      <c r="I61" s="114"/>
    </row>
    <row r="62" spans="1:16" s="112" customFormat="1" ht="30" customHeight="1" x14ac:dyDescent="0.2">
      <c r="A62" s="74" t="s">
        <v>118</v>
      </c>
      <c r="B62" s="75" t="s">
        <v>35</v>
      </c>
      <c r="C62" s="110" t="s">
        <v>119</v>
      </c>
      <c r="D62" s="88" t="s">
        <v>113</v>
      </c>
      <c r="E62" s="78" t="s">
        <v>101</v>
      </c>
      <c r="F62" s="94">
        <v>800</v>
      </c>
      <c r="G62" s="80"/>
      <c r="H62" s="81">
        <f t="shared" ref="H62" si="8">ROUND(G62*F62,2)</f>
        <v>0</v>
      </c>
      <c r="I62" s="115"/>
    </row>
    <row r="63" spans="1:16" ht="36" customHeight="1" x14ac:dyDescent="0.2">
      <c r="A63" s="17"/>
      <c r="B63" s="63"/>
      <c r="C63" s="69" t="s">
        <v>18</v>
      </c>
      <c r="D63" s="65"/>
      <c r="E63" s="70"/>
      <c r="F63" s="65"/>
      <c r="G63" s="67"/>
      <c r="H63" s="118"/>
    </row>
    <row r="64" spans="1:16" ht="30" customHeight="1" x14ac:dyDescent="0.2">
      <c r="A64" s="95"/>
      <c r="B64" s="96" t="s">
        <v>57</v>
      </c>
      <c r="C64" s="76" t="s">
        <v>102</v>
      </c>
      <c r="D64" s="88" t="s">
        <v>145</v>
      </c>
      <c r="E64" s="78" t="s">
        <v>33</v>
      </c>
      <c r="F64" s="97">
        <v>40000</v>
      </c>
      <c r="G64" s="80"/>
      <c r="H64" s="81">
        <f>ROUND(G64*F64,2)</f>
        <v>0</v>
      </c>
      <c r="I64" s="116">
        <v>9</v>
      </c>
      <c r="J64" s="81">
        <f t="shared" ref="J64" si="9">ROUND(I64*F64,2)</f>
        <v>360000</v>
      </c>
      <c r="K64" s="80">
        <v>9.8000000000000007</v>
      </c>
      <c r="L64" s="98">
        <f>ROUND(K64*F64,2)</f>
        <v>392000</v>
      </c>
      <c r="M64" s="80">
        <v>9</v>
      </c>
      <c r="N64" s="98">
        <f>ROUND(M64*F64,2)</f>
        <v>360000</v>
      </c>
      <c r="O64" s="80">
        <v>9.5</v>
      </c>
      <c r="P64" s="98">
        <f>ROUND(O64*F64,2)</f>
        <v>380000</v>
      </c>
    </row>
    <row r="65" spans="1:16" s="83" customFormat="1" ht="30" customHeight="1" x14ac:dyDescent="0.2">
      <c r="A65" s="99" t="s">
        <v>103</v>
      </c>
      <c r="B65" s="100" t="s">
        <v>58</v>
      </c>
      <c r="C65" s="101" t="s">
        <v>107</v>
      </c>
      <c r="D65" s="102" t="s">
        <v>104</v>
      </c>
      <c r="E65" s="103"/>
      <c r="F65" s="104"/>
      <c r="G65" s="105"/>
      <c r="H65" s="119"/>
      <c r="I65" s="117"/>
      <c r="J65" s="106"/>
      <c r="K65" s="105"/>
      <c r="L65" s="107"/>
      <c r="M65" s="105"/>
      <c r="N65" s="107"/>
      <c r="O65" s="105"/>
      <c r="P65" s="107"/>
    </row>
    <row r="66" spans="1:16" s="83" customFormat="1" ht="30" customHeight="1" x14ac:dyDescent="0.2">
      <c r="A66" s="99" t="s">
        <v>105</v>
      </c>
      <c r="B66" s="87" t="s">
        <v>37</v>
      </c>
      <c r="C66" s="76" t="s">
        <v>106</v>
      </c>
      <c r="D66" s="88"/>
      <c r="E66" s="78" t="s">
        <v>33</v>
      </c>
      <c r="F66" s="79">
        <v>500</v>
      </c>
      <c r="G66" s="80"/>
      <c r="H66" s="81">
        <f>ROUND(G66*F66,2)</f>
        <v>0</v>
      </c>
      <c r="I66" s="116">
        <v>20.5</v>
      </c>
      <c r="J66" s="81">
        <f t="shared" ref="J66" si="10">ROUND(I66*F66,2)</f>
        <v>10250</v>
      </c>
      <c r="K66" s="80">
        <v>21</v>
      </c>
      <c r="L66" s="98">
        <f>ROUND(K66*F66,2)</f>
        <v>10500</v>
      </c>
      <c r="M66" s="80">
        <v>20</v>
      </c>
      <c r="N66" s="98">
        <f>ROUND(M66*F66,2)</f>
        <v>10000</v>
      </c>
      <c r="O66" s="80">
        <v>20</v>
      </c>
      <c r="P66" s="98">
        <f>ROUND(O66*F66,2)</f>
        <v>10000</v>
      </c>
    </row>
    <row r="67" spans="1:16" ht="36" customHeight="1" x14ac:dyDescent="0.2">
      <c r="A67" s="17"/>
      <c r="B67" s="6"/>
      <c r="C67" s="29" t="s">
        <v>19</v>
      </c>
      <c r="D67" s="9"/>
      <c r="E67" s="8"/>
      <c r="F67" s="7"/>
      <c r="G67" s="17"/>
      <c r="H67" s="120"/>
    </row>
    <row r="68" spans="1:16" ht="36" customHeight="1" x14ac:dyDescent="0.2">
      <c r="A68" s="17"/>
      <c r="B68" s="91" t="s">
        <v>134</v>
      </c>
      <c r="C68" s="76" t="s">
        <v>133</v>
      </c>
      <c r="D68" s="88" t="s">
        <v>146</v>
      </c>
      <c r="E68" s="78" t="s">
        <v>33</v>
      </c>
      <c r="F68" s="97">
        <v>21800</v>
      </c>
      <c r="G68" s="80"/>
      <c r="H68" s="81">
        <f>ROUND(G68*F68,2)</f>
        <v>0</v>
      </c>
      <c r="I68" s="116">
        <v>50</v>
      </c>
      <c r="J68" s="81">
        <f t="shared" ref="J68:J70" si="11">ROUND(I68*F68,2)</f>
        <v>1090000</v>
      </c>
      <c r="K68" s="80">
        <v>53.5</v>
      </c>
      <c r="L68" s="98">
        <f>ROUND(K68*F68,2)</f>
        <v>1166300</v>
      </c>
      <c r="M68" s="80">
        <v>24</v>
      </c>
      <c r="N68" s="98">
        <f>ROUND(M68*F68,2)</f>
        <v>523200</v>
      </c>
      <c r="O68" s="80">
        <v>45</v>
      </c>
      <c r="P68" s="98">
        <f>ROUND(O68*F68,2)</f>
        <v>981000</v>
      </c>
    </row>
    <row r="69" spans="1:16" s="83" customFormat="1" ht="30" customHeight="1" x14ac:dyDescent="0.2">
      <c r="A69" s="108"/>
      <c r="B69" s="109" t="s">
        <v>141</v>
      </c>
      <c r="C69" s="76" t="s">
        <v>109</v>
      </c>
      <c r="D69" s="88" t="s">
        <v>142</v>
      </c>
      <c r="E69" s="78" t="s">
        <v>110</v>
      </c>
      <c r="F69" s="79">
        <v>14</v>
      </c>
      <c r="G69" s="80"/>
      <c r="H69" s="81">
        <f t="shared" ref="H69" si="12">ROUND(G69*F69,2)</f>
        <v>0</v>
      </c>
      <c r="I69" s="116">
        <v>600</v>
      </c>
      <c r="J69" s="81">
        <f t="shared" si="11"/>
        <v>8400</v>
      </c>
      <c r="K69" s="80">
        <v>698</v>
      </c>
      <c r="L69" s="98">
        <f>ROUND(K69*F69,2)</f>
        <v>9772</v>
      </c>
      <c r="M69" s="80">
        <v>1900</v>
      </c>
      <c r="N69" s="98">
        <f>ROUND(M69*F69,2)</f>
        <v>26600</v>
      </c>
      <c r="O69" s="80">
        <v>450</v>
      </c>
      <c r="P69" s="98">
        <f>ROUND(O69*F69,2)</f>
        <v>6300</v>
      </c>
    </row>
    <row r="70" spans="1:16" s="83" customFormat="1" ht="30" customHeight="1" x14ac:dyDescent="0.2">
      <c r="A70" s="108"/>
      <c r="B70" s="91" t="s">
        <v>172</v>
      </c>
      <c r="C70" s="76" t="s">
        <v>108</v>
      </c>
      <c r="D70" s="88"/>
      <c r="E70" s="78" t="s">
        <v>56</v>
      </c>
      <c r="F70" s="79">
        <v>2</v>
      </c>
      <c r="G70" s="80"/>
      <c r="H70" s="123">
        <f t="shared" ref="H70" si="13">ROUND(G70*F70,2)</f>
        <v>0</v>
      </c>
      <c r="I70" s="116">
        <v>750</v>
      </c>
      <c r="J70" s="81">
        <f t="shared" si="11"/>
        <v>1500</v>
      </c>
      <c r="K70" s="80">
        <v>495</v>
      </c>
      <c r="L70" s="98">
        <f>ROUND(K70*F70,2)</f>
        <v>990</v>
      </c>
      <c r="M70" s="80">
        <v>525</v>
      </c>
      <c r="N70" s="98">
        <f>ROUND(M70*F70,2)</f>
        <v>1050</v>
      </c>
      <c r="O70" s="80">
        <v>1000</v>
      </c>
      <c r="P70" s="98">
        <f>ROUND(O70*F70,2)</f>
        <v>2000</v>
      </c>
    </row>
    <row r="71" spans="1:16" s="83" customFormat="1" ht="30" customHeight="1" x14ac:dyDescent="0.2">
      <c r="A71" s="108"/>
      <c r="B71" s="91" t="s">
        <v>173</v>
      </c>
      <c r="C71" s="76" t="s">
        <v>152</v>
      </c>
      <c r="D71" s="88" t="s">
        <v>146</v>
      </c>
      <c r="E71" s="78" t="s">
        <v>33</v>
      </c>
      <c r="F71" s="79">
        <v>400</v>
      </c>
      <c r="G71" s="80"/>
      <c r="H71" s="123">
        <f t="shared" ref="H71" si="14">ROUND(G71*F71,2)</f>
        <v>0</v>
      </c>
      <c r="I71" s="121"/>
      <c r="J71" s="122"/>
      <c r="K71" s="121"/>
      <c r="L71" s="122"/>
      <c r="M71" s="121"/>
      <c r="N71" s="122"/>
      <c r="O71" s="121"/>
      <c r="P71" s="122"/>
    </row>
    <row r="72" spans="1:16" s="83" customFormat="1" ht="30" customHeight="1" x14ac:dyDescent="0.2">
      <c r="A72" s="108"/>
      <c r="B72" s="75" t="s">
        <v>176</v>
      </c>
      <c r="C72" s="110" t="s">
        <v>178</v>
      </c>
      <c r="D72" s="88" t="s">
        <v>177</v>
      </c>
      <c r="E72" s="78"/>
      <c r="F72" s="94"/>
      <c r="G72" s="86"/>
      <c r="H72" s="111"/>
      <c r="I72" s="121"/>
      <c r="J72" s="122"/>
      <c r="K72" s="121"/>
      <c r="L72" s="122"/>
      <c r="M72" s="121"/>
      <c r="N72" s="122"/>
      <c r="O72" s="121"/>
      <c r="P72" s="122"/>
    </row>
    <row r="73" spans="1:16" s="83" customFormat="1" ht="30" customHeight="1" x14ac:dyDescent="0.2">
      <c r="A73" s="108"/>
      <c r="B73" s="87" t="s">
        <v>37</v>
      </c>
      <c r="C73" s="76" t="s">
        <v>179</v>
      </c>
      <c r="D73" s="88"/>
      <c r="E73" s="78" t="s">
        <v>56</v>
      </c>
      <c r="F73" s="94">
        <v>2</v>
      </c>
      <c r="G73" s="80"/>
      <c r="H73" s="81">
        <f t="shared" ref="H73:H75" si="15">ROUND(G73*F73,2)</f>
        <v>0</v>
      </c>
      <c r="I73" s="121"/>
      <c r="J73" s="122"/>
      <c r="K73" s="121"/>
      <c r="L73" s="122"/>
      <c r="M73" s="121"/>
      <c r="N73" s="122"/>
      <c r="O73" s="121"/>
      <c r="P73" s="122"/>
    </row>
    <row r="74" spans="1:16" s="83" customFormat="1" ht="30" customHeight="1" x14ac:dyDescent="0.2">
      <c r="A74" s="108"/>
      <c r="B74" s="87" t="s">
        <v>40</v>
      </c>
      <c r="C74" s="76" t="s">
        <v>180</v>
      </c>
      <c r="D74" s="88"/>
      <c r="E74" s="78" t="s">
        <v>56</v>
      </c>
      <c r="F74" s="94">
        <v>3</v>
      </c>
      <c r="G74" s="80"/>
      <c r="H74" s="81">
        <f t="shared" si="15"/>
        <v>0</v>
      </c>
      <c r="I74" s="121"/>
      <c r="J74" s="122"/>
      <c r="K74" s="121"/>
      <c r="L74" s="122"/>
      <c r="M74" s="121"/>
      <c r="N74" s="122"/>
      <c r="O74" s="121"/>
      <c r="P74" s="122"/>
    </row>
    <row r="75" spans="1:16" s="83" customFormat="1" ht="30" customHeight="1" x14ac:dyDescent="0.2">
      <c r="A75" s="108"/>
      <c r="B75" s="87" t="s">
        <v>155</v>
      </c>
      <c r="C75" s="76" t="s">
        <v>181</v>
      </c>
      <c r="D75" s="88"/>
      <c r="E75" s="78" t="s">
        <v>56</v>
      </c>
      <c r="F75" s="94">
        <v>1</v>
      </c>
      <c r="G75" s="80"/>
      <c r="H75" s="81">
        <f t="shared" si="15"/>
        <v>0</v>
      </c>
      <c r="I75" s="121"/>
      <c r="J75" s="122"/>
      <c r="K75" s="121"/>
      <c r="L75" s="122"/>
      <c r="M75" s="121"/>
      <c r="N75" s="122"/>
      <c r="O75" s="121"/>
      <c r="P75" s="122"/>
    </row>
    <row r="76" spans="1:16" ht="30" customHeight="1" thickBot="1" x14ac:dyDescent="0.25">
      <c r="A76" s="18"/>
      <c r="B76" s="32" t="str">
        <f>B6</f>
        <v>A</v>
      </c>
      <c r="C76" s="131" t="str">
        <f>C6</f>
        <v>ST. MARY'S ROAD CHRYPKO DRIVE TO SENIUK DRIVE - CONCRETE RUBBLIZATION</v>
      </c>
      <c r="D76" s="132"/>
      <c r="E76" s="132"/>
      <c r="F76" s="133"/>
      <c r="G76" s="18" t="s">
        <v>13</v>
      </c>
      <c r="H76" s="18">
        <f>SUM(H6:H75)</f>
        <v>0</v>
      </c>
    </row>
    <row r="77" spans="1:16" s="55" customFormat="1" ht="30" customHeight="1" thickTop="1" x14ac:dyDescent="0.2">
      <c r="A77" s="54"/>
      <c r="B77" s="57" t="s">
        <v>12</v>
      </c>
      <c r="C77" s="135" t="s">
        <v>27</v>
      </c>
      <c r="D77" s="136"/>
      <c r="E77" s="136"/>
      <c r="F77" s="137"/>
      <c r="G77" s="54"/>
      <c r="H77" s="58"/>
    </row>
    <row r="78" spans="1:16" s="53" customFormat="1" ht="30" customHeight="1" x14ac:dyDescent="0.2">
      <c r="A78" s="59" t="s">
        <v>24</v>
      </c>
      <c r="B78" s="113" t="s">
        <v>63</v>
      </c>
      <c r="C78" s="69" t="s">
        <v>25</v>
      </c>
      <c r="D78" s="65" t="s">
        <v>26</v>
      </c>
      <c r="E78" s="72" t="s">
        <v>23</v>
      </c>
      <c r="F78" s="66">
        <v>1</v>
      </c>
      <c r="G78" s="73"/>
      <c r="H78" s="68">
        <f t="shared" ref="H78" si="16">ROUND(G78*F78,2)</f>
        <v>0</v>
      </c>
    </row>
    <row r="79" spans="1:16" s="55" customFormat="1" ht="30" customHeight="1" thickBot="1" x14ac:dyDescent="0.25">
      <c r="A79" s="60"/>
      <c r="B79" s="61" t="str">
        <f>B77</f>
        <v>B</v>
      </c>
      <c r="C79" s="138" t="str">
        <f>C77</f>
        <v>MOBILIZATION /DEMOBILIZATION</v>
      </c>
      <c r="D79" s="139"/>
      <c r="E79" s="139"/>
      <c r="F79" s="140"/>
      <c r="G79" s="56" t="s">
        <v>13</v>
      </c>
      <c r="H79" s="62">
        <f>H78</f>
        <v>0</v>
      </c>
    </row>
    <row r="80" spans="1:16" ht="36" customHeight="1" thickTop="1" x14ac:dyDescent="0.25">
      <c r="A80" s="47"/>
      <c r="B80" s="10"/>
      <c r="C80" s="14" t="s">
        <v>14</v>
      </c>
      <c r="D80" s="22"/>
      <c r="E80" s="1"/>
      <c r="F80" s="1"/>
      <c r="H80" s="51"/>
    </row>
    <row r="81" spans="1:8" ht="30" customHeight="1" thickBot="1" x14ac:dyDescent="0.25">
      <c r="A81" s="18"/>
      <c r="B81" s="32" t="str">
        <f>B6</f>
        <v>A</v>
      </c>
      <c r="C81" s="134" t="str">
        <f>C6</f>
        <v>ST. MARY'S ROAD CHRYPKO DRIVE TO SENIUK DRIVE - CONCRETE RUBBLIZATION</v>
      </c>
      <c r="D81" s="132"/>
      <c r="E81" s="132"/>
      <c r="F81" s="133"/>
      <c r="G81" s="18" t="s">
        <v>13</v>
      </c>
      <c r="H81" s="18">
        <f>H76</f>
        <v>0</v>
      </c>
    </row>
    <row r="82" spans="1:8" ht="30" customHeight="1" thickTop="1" thickBot="1" x14ac:dyDescent="0.25">
      <c r="A82" s="24"/>
      <c r="B82" s="32" t="str">
        <f>B77</f>
        <v>B</v>
      </c>
      <c r="C82" s="141" t="str">
        <f>C77</f>
        <v>MOBILIZATION /DEMOBILIZATION</v>
      </c>
      <c r="D82" s="142"/>
      <c r="E82" s="142"/>
      <c r="F82" s="143"/>
      <c r="G82" s="24" t="s">
        <v>13</v>
      </c>
      <c r="H82" s="24">
        <f>H79</f>
        <v>0</v>
      </c>
    </row>
    <row r="83" spans="1:8" ht="37.9" customHeight="1" thickTop="1" x14ac:dyDescent="0.2">
      <c r="A83" s="17"/>
      <c r="B83" s="129" t="s">
        <v>21</v>
      </c>
      <c r="C83" s="130"/>
      <c r="D83" s="130"/>
      <c r="E83" s="130"/>
      <c r="F83" s="130"/>
      <c r="G83" s="124">
        <f>SUM(H81:H82)</f>
        <v>0</v>
      </c>
      <c r="H83" s="125"/>
    </row>
    <row r="84" spans="1:8" ht="15.95" customHeight="1" x14ac:dyDescent="0.2">
      <c r="A84" s="48"/>
      <c r="B84" s="43"/>
      <c r="C84" s="44"/>
      <c r="D84" s="45"/>
      <c r="E84" s="44"/>
      <c r="F84" s="44"/>
      <c r="G84" s="23"/>
      <c r="H84" s="52"/>
    </row>
  </sheetData>
  <sheetProtection algorithmName="SHA-512" hashValue="w/WFS4e1IAvGETluX4eiHCwA4L3Srp7aX0ogLj2ufUKpC5R8LGjmoCDsrekqezfguCQ09QcIE19UXb7B3tDcJg==" saltValue="dtdcSKFpk6AHgSAeWIAcXg==" spinCount="100000" sheet="1" selectLockedCells="1"/>
  <mergeCells count="8">
    <mergeCell ref="G83:H83"/>
    <mergeCell ref="C6:F6"/>
    <mergeCell ref="B83:F83"/>
    <mergeCell ref="C76:F76"/>
    <mergeCell ref="C81:F81"/>
    <mergeCell ref="C77:F77"/>
    <mergeCell ref="C79:F79"/>
    <mergeCell ref="C82:F82"/>
  </mergeCells>
  <phoneticPr fontId="0" type="noConversion"/>
  <conditionalFormatting sqref="D8:D18 D20:D38">
    <cfRule type="cellIs" dxfId="14" priority="4" stopIfTrue="1" operator="equal">
      <formula>"CW 2130-R11"</formula>
    </cfRule>
    <cfRule type="cellIs" dxfId="13" priority="5" stopIfTrue="1" operator="equal">
      <formula>"CW 3120-R2"</formula>
    </cfRule>
    <cfRule type="cellIs" dxfId="12" priority="6" stopIfTrue="1" operator="equal">
      <formula>"CW 3240-R7"</formula>
    </cfRule>
  </conditionalFormatting>
  <conditionalFormatting sqref="D40">
    <cfRule type="cellIs" dxfId="11" priority="78" stopIfTrue="1" operator="equal">
      <formula>"CW 2130-R11"</formula>
    </cfRule>
    <cfRule type="cellIs" dxfId="10" priority="79" stopIfTrue="1" operator="equal">
      <formula>"CW 3120-R2"</formula>
    </cfRule>
    <cfRule type="cellIs" dxfId="9" priority="80" stopIfTrue="1" operator="equal">
      <formula>"CW 3240-R7"</formula>
    </cfRule>
  </conditionalFormatting>
  <conditionalFormatting sqref="D42:D62">
    <cfRule type="cellIs" dxfId="8" priority="7" stopIfTrue="1" operator="equal">
      <formula>"CW 2130-R11"</formula>
    </cfRule>
    <cfRule type="cellIs" dxfId="7" priority="8" stopIfTrue="1" operator="equal">
      <formula>"CW 3120-R2"</formula>
    </cfRule>
    <cfRule type="cellIs" dxfId="6" priority="9" stopIfTrue="1" operator="equal">
      <formula>"CW 3240-R7"</formula>
    </cfRule>
  </conditionalFormatting>
  <conditionalFormatting sqref="D64:D66">
    <cfRule type="cellIs" dxfId="5" priority="13" stopIfTrue="1" operator="equal">
      <formula>"CW 2130-R11"</formula>
    </cfRule>
    <cfRule type="cellIs" dxfId="4" priority="14" stopIfTrue="1" operator="equal">
      <formula>"CW 3120-R2"</formula>
    </cfRule>
    <cfRule type="cellIs" dxfId="3" priority="15" stopIfTrue="1" operator="equal">
      <formula>"CW 3240-R7"</formula>
    </cfRule>
  </conditionalFormatting>
  <conditionalFormatting sqref="D68:D75">
    <cfRule type="cellIs" dxfId="2" priority="1" stopIfTrue="1" operator="equal">
      <formula>"CW 2130-R11"</formula>
    </cfRule>
    <cfRule type="cellIs" dxfId="1" priority="2" stopIfTrue="1" operator="equal">
      <formula>"CW 3120-R2"</formula>
    </cfRule>
    <cfRule type="cellIs" dxfId="0" priority="3" stopIfTrue="1" operator="equal">
      <formula>"CW 3240-R7"</formula>
    </cfRule>
  </conditionalFormatting>
  <dataValidations count="3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8" xr:uid="{00000000-0002-0000-0100-000000000000}">
      <formula1>IF(AND(G78&gt;=0.01,G78&lt;=G83*0.05),ROUND(G78,2),0.01)</formula1>
    </dataValidation>
    <dataValidation type="custom" allowBlank="1" showInputMessage="1" showErrorMessage="1" error="If you can enter a Unit  Price in this cell, pLease contact the Contract Administrator immediately!" sqref="G10 G14 G20 G26 G28 G34 G37 O65 G65 I65 K65 M65 G52 G8 G30:G31 G23 G17 G42 G72" xr:uid="{449B1621-1015-4C41-9E15-9CB9C2E01B47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21:G22 G9 G32:G33 G40 K66 M66 O66 G66 G64 I66 I64 K64 M64 O64 G27 G29 M68:M75 O68:O75 I68:I75 K68:K75 G24:G25 G38 G43:G51 G11:G13 G35:G36 G15:G16 G18 G53:G62 G68:G71 G73:G75" xr:uid="{C7635D14-A7BE-4637-921E-B2CD72D3A889}">
      <formula1>IF(G9&gt;=0.01,ROUND(G9,2),0.01)</formula1>
    </dataValidation>
  </dataValidations>
  <pageMargins left="0.51181102362204722" right="0.51181102362204722" top="0.74803149606299213" bottom="0.74803149606299213" header="0.23622047244094491" footer="0.23622047244094491"/>
  <pageSetup scale="63" orientation="portrait" r:id="rId1"/>
  <headerFooter alignWithMargins="0">
    <oddHeader>&amp;L&amp;10The City of Winnipeg
Tender No. 69-2026 Addendum 2&amp;R&amp;10Bid Submission
&amp;P of &amp;N</oddHeader>
    <oddFooter xml:space="preserve">&amp;R                    </oddFooter>
  </headerFooter>
  <rowBreaks count="3" manualBreakCount="3">
    <brk id="29" min="1" max="7" man="1"/>
    <brk id="51" min="1" max="7" man="1"/>
    <brk id="76" min="1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3EBCB14B8BC445B5808DB7F654BB6E" ma:contentTypeVersion="12" ma:contentTypeDescription="Create a new document." ma:contentTypeScope="" ma:versionID="a23a7b24e9475e85aed35cb5209b42ca">
  <xsd:schema xmlns:xsd="http://www.w3.org/2001/XMLSchema" xmlns:xs="http://www.w3.org/2001/XMLSchema" xmlns:p="http://schemas.microsoft.com/office/2006/metadata/properties" xmlns:ns2="ec56e3ff-d1be-47bb-956c-119fb306c220" xmlns:ns3="fd25411e-f098-40ee-9b72-b46d5e687d9b" targetNamespace="http://schemas.microsoft.com/office/2006/metadata/properties" ma:root="true" ma:fieldsID="d18d33ea17ca41013ef7872070e60ba8" ns2:_="" ns3:_="">
    <xsd:import namespace="ec56e3ff-d1be-47bb-956c-119fb306c220"/>
    <xsd:import namespace="fd25411e-f098-40ee-9b72-b46d5e687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6e3ff-d1be-47bb-956c-119fb306c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5411e-f098-40ee-9b72-b46d5e687d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c996c3-a8fd-4a3a-aafb-16a3a74082ab}" ma:internalName="TaxCatchAll" ma:showField="CatchAllData" ma:web="fd25411e-f098-40ee-9b72-b46d5e687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25411e-f098-40ee-9b72-b46d5e687d9b" xsi:nil="true"/>
    <lcf76f155ced4ddcb4097134ff3c332f xmlns="ec56e3ff-d1be-47bb-956c-119fb306c2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E6558-44DC-41D5-A4C7-07A4E8EBC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6e3ff-d1be-47bb-956c-119fb306c220"/>
    <ds:schemaRef ds:uri="fd25411e-f098-40ee-9b72-b46d5e687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6A8B45-9225-4D4B-B63E-DC00B3ABA311}">
  <ds:schemaRefs>
    <ds:schemaRef ds:uri="http://www.w3.org/XML/1998/namespace"/>
    <ds:schemaRef ds:uri="http://purl.org/dc/dcmitype/"/>
    <ds:schemaRef ds:uri="fd25411e-f098-40ee-9b72-b46d5e687d9b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c56e3ff-d1be-47bb-956c-119fb306c22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7CB7B0D-C1B5-488B-AFAD-56193928E7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25, 2026
by C. Humbert
File Size 33.4KB</dc:description>
  <cp:lastModifiedBy>Suderman, Scott</cp:lastModifiedBy>
  <cp:lastPrinted>2026-03-25T21:05:44Z</cp:lastPrinted>
  <dcterms:created xsi:type="dcterms:W3CDTF">1999-03-31T15:44:33Z</dcterms:created>
  <dcterms:modified xsi:type="dcterms:W3CDTF">2026-03-25T21:43:42Z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0x0101002D3EBCB14B8BC445B5808DB7F654BB6E</vt:lpwstr>
  </property>
  <property fmtid="{D5CDD505-2E9C-101B-9397-08002B2CF9AE}" pid="5" name="MediaServiceImageTags">
    <vt:lpwstr/>
  </property>
</Properties>
</file>